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235" windowHeight="9780" tabRatio="90" activeTab="0"/>
  </bookViews>
  <sheets>
    <sheet name="Main" sheetId="1" r:id="rId1"/>
    <sheet name="Sheet1" sheetId="2" r:id="rId2"/>
    <sheet name="Sheet4" sheetId="3" r:id="rId3"/>
    <sheet name="Sheet3" sheetId="4" r:id="rId4"/>
    <sheet name="Sheet2" sheetId="5" r:id="rId5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4" authorId="0">
      <text>
        <r>
          <rPr>
            <b/>
            <sz val="9"/>
            <rFont val="Tahoma"/>
            <family val="2"/>
          </rPr>
          <t>weight of bike+wheels+tyres+RIDER+accessories</t>
        </r>
      </text>
    </comment>
    <comment ref="B13" authorId="0">
      <text>
        <r>
          <rPr>
            <b/>
            <sz val="9"/>
            <rFont val="Tahoma"/>
            <family val="2"/>
          </rPr>
          <t>Ideally measure with calipers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SUGGESTED
TT =49
Tri =48
Road =45
MTB/CX = 40
Recumbent = 35
Touring with heavy panniers = 30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<sst xmlns="http://schemas.openxmlformats.org/spreadsheetml/2006/main" count="64" uniqueCount="55">
  <si>
    <t>Enter Weight (rider+bike) (kg)</t>
  </si>
  <si>
    <t>Enter Tyre (mm)</t>
  </si>
  <si>
    <t>Front Tyre Load (kg)=&gt;</t>
  </si>
  <si>
    <t>Rear Tyre Load (kg)=&gt;</t>
  </si>
  <si>
    <t>recommended tyre pressures</t>
  </si>
  <si>
    <t>Rear PSI=&gt;</t>
  </si>
  <si>
    <t>Front PSI=&gt;</t>
  </si>
  <si>
    <t>Front Bar=&gt;</t>
  </si>
  <si>
    <t>Rear Bar=&gt;</t>
  </si>
  <si>
    <t>combined (ave)=&gt;</t>
  </si>
  <si>
    <t>lbs</t>
  </si>
  <si>
    <t>kg</t>
  </si>
  <si>
    <t>mm</t>
  </si>
  <si>
    <t>bar</t>
  </si>
  <si>
    <t>inch</t>
  </si>
  <si>
    <t>You have reached a hidden area. This was hidden to discourage sharing/copying without due credit not to hide anything</t>
  </si>
  <si>
    <t>1"= 25.4mm | 2"= 50.8mm | 2.5" = 63.5mm | 3"= 76.2mm</t>
  </si>
  <si>
    <t>Change Balance (front)</t>
  </si>
  <si>
    <t>%</t>
  </si>
  <si>
    <t xml:space="preserve"> Frank Berto Method</t>
  </si>
  <si>
    <t>Schwalbe’s Method</t>
  </si>
  <si>
    <t>Dave Adams Method</t>
  </si>
  <si>
    <t>Michelin Method</t>
  </si>
  <si>
    <t>FFT Method</t>
  </si>
  <si>
    <t>You have reached a hidden area. This was hidden to discourage sharing/copying without due credit not to hide anything. If you unprotect this XLS pls do so with credit to FastFitness.tips © alex mitchell</t>
  </si>
  <si>
    <t>胎压计算器</t>
  </si>
  <si>
    <r>
      <t>前轮负载</t>
    </r>
    <r>
      <rPr>
        <sz val="8"/>
        <rFont val="Arial"/>
        <family val="2"/>
      </rPr>
      <t xml:space="preserve"> (kg)=&gt;</t>
    </r>
  </si>
  <si>
    <r>
      <rPr>
        <sz val="8"/>
        <rFont val="宋体"/>
        <family val="0"/>
      </rPr>
      <t>后轮负载</t>
    </r>
    <r>
      <rPr>
        <sz val="8"/>
        <rFont val="Arial"/>
        <family val="2"/>
      </rPr>
      <t xml:space="preserve"> (kg)=&gt;</t>
    </r>
  </si>
  <si>
    <r>
      <rPr>
        <b/>
        <sz val="12"/>
        <color indexed="8"/>
        <rFont val="宋体"/>
        <family val="0"/>
      </rPr>
      <t>输入轮胎宽度</t>
    </r>
    <r>
      <rPr>
        <b/>
        <sz val="12"/>
        <color indexed="8"/>
        <rFont val="Source Sans Pro"/>
        <family val="2"/>
      </rPr>
      <t xml:space="preserve"> </t>
    </r>
    <r>
      <rPr>
        <b/>
        <sz val="10"/>
        <color indexed="8"/>
        <rFont val="Source Sans Pro"/>
        <family val="2"/>
      </rPr>
      <t>(mm)</t>
    </r>
  </si>
  <si>
    <r>
      <rPr>
        <b/>
        <sz val="12"/>
        <color indexed="8"/>
        <rFont val="宋体"/>
        <family val="0"/>
      </rPr>
      <t>改变比重</t>
    </r>
    <r>
      <rPr>
        <b/>
        <sz val="10"/>
        <color indexed="8"/>
        <rFont val="Source Sans Pro"/>
        <family val="2"/>
      </rPr>
      <t xml:space="preserve"> (</t>
    </r>
    <r>
      <rPr>
        <b/>
        <sz val="10"/>
        <color indexed="8"/>
        <rFont val="宋体"/>
        <family val="0"/>
      </rPr>
      <t>前</t>
    </r>
    <r>
      <rPr>
        <b/>
        <sz val="10"/>
        <color indexed="8"/>
        <rFont val="Source Sans Pro"/>
        <family val="2"/>
      </rPr>
      <t>/</t>
    </r>
    <r>
      <rPr>
        <b/>
        <sz val="10"/>
        <color indexed="8"/>
        <rFont val="宋体"/>
        <family val="0"/>
      </rPr>
      <t>后比例</t>
    </r>
    <r>
      <rPr>
        <b/>
        <sz val="10"/>
        <color indexed="8"/>
        <rFont val="Source Sans Pro"/>
        <family val="2"/>
      </rPr>
      <t>)</t>
    </r>
  </si>
  <si>
    <t>骑行家</t>
  </si>
  <si>
    <t>www.cyclingchina.net</t>
  </si>
  <si>
    <t>建议前后轮比重</t>
  </si>
  <si>
    <t>TT=49</t>
  </si>
  <si>
    <t>铁三车=48</t>
  </si>
  <si>
    <t>公路=45</t>
  </si>
  <si>
    <t>趟车=35</t>
  </si>
  <si>
    <t>后轮大量负重旅行=30</t>
  </si>
  <si>
    <t>典型道路</t>
  </si>
  <si>
    <r>
      <rPr>
        <sz val="8"/>
        <rFont val="宋体"/>
        <family val="0"/>
      </rPr>
      <t>路面情况</t>
    </r>
    <r>
      <rPr>
        <sz val="8"/>
        <rFont val="Arial"/>
        <family val="2"/>
      </rPr>
      <t>=&gt;</t>
    </r>
  </si>
  <si>
    <r>
      <rPr>
        <sz val="8"/>
        <rFont val="宋体"/>
        <family val="0"/>
      </rPr>
      <t>前轮</t>
    </r>
    <r>
      <rPr>
        <sz val="8"/>
        <rFont val="Arial"/>
        <family val="2"/>
      </rPr>
      <t xml:space="preserve"> PSI=&gt;</t>
    </r>
  </si>
  <si>
    <r>
      <rPr>
        <sz val="8"/>
        <rFont val="宋体"/>
        <family val="0"/>
      </rPr>
      <t>后轮</t>
    </r>
    <r>
      <rPr>
        <sz val="8"/>
        <rFont val="Arial"/>
        <family val="2"/>
      </rPr>
      <t xml:space="preserve"> PSI=&gt;</t>
    </r>
  </si>
  <si>
    <r>
      <t>(</t>
    </r>
    <r>
      <rPr>
        <sz val="8"/>
        <rFont val="宋体"/>
        <family val="0"/>
      </rPr>
      <t>平均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PSI)=&gt;</t>
    </r>
  </si>
  <si>
    <r>
      <rPr>
        <sz val="8"/>
        <rFont val="宋体"/>
        <family val="0"/>
      </rPr>
      <t>后轮胎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PSI=&gt;</t>
    </r>
  </si>
  <si>
    <r>
      <rPr>
        <sz val="8"/>
        <rFont val="宋体"/>
        <family val="0"/>
      </rPr>
      <t>前轮胎</t>
    </r>
    <r>
      <rPr>
        <sz val="8"/>
        <rFont val="Arial"/>
        <family val="2"/>
      </rPr>
      <t xml:space="preserve"> PSI=&gt;</t>
    </r>
  </si>
  <si>
    <r>
      <rPr>
        <sz val="8"/>
        <rFont val="宋体"/>
        <family val="0"/>
      </rPr>
      <t>平均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psi</t>
    </r>
    <r>
      <rPr>
        <sz val="8"/>
        <rFont val="Arial"/>
        <family val="2"/>
      </rPr>
      <t>=&gt;</t>
    </r>
  </si>
  <si>
    <t>室内木质场地赛道</t>
  </si>
  <si>
    <t>光滑的路面</t>
  </si>
  <si>
    <t>混合路面</t>
  </si>
  <si>
    <r>
      <rPr>
        <b/>
        <sz val="10"/>
        <rFont val="宋体"/>
        <family val="0"/>
      </rPr>
      <t>粗糙</t>
    </r>
    <r>
      <rPr>
        <b/>
        <sz val="10"/>
        <rFont val="Arial"/>
        <family val="2"/>
      </rPr>
      <t xml:space="preserve"> | </t>
    </r>
    <r>
      <rPr>
        <b/>
        <sz val="10"/>
        <rFont val="宋体"/>
        <family val="0"/>
      </rPr>
      <t>砾石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路面</t>
    </r>
  </si>
  <si>
    <t>鹅卵石路面</t>
  </si>
  <si>
    <t>请注意参考轮胎制造商所建议的最低和最高胎压！超限使用将造成危险！</t>
  </si>
  <si>
    <r>
      <rPr>
        <b/>
        <sz val="10"/>
        <rFont val="宋体"/>
        <family val="0"/>
      </rPr>
      <t>公式来源：</t>
    </r>
    <r>
      <rPr>
        <b/>
        <sz val="10"/>
        <rFont val="Arial"/>
        <family val="2"/>
      </rPr>
      <t>Fastfitness</t>
    </r>
  </si>
  <si>
    <r>
      <rPr>
        <sz val="8"/>
        <rFont val="宋体"/>
        <family val="0"/>
      </rPr>
      <t>典型道路胎压</t>
    </r>
    <r>
      <rPr>
        <sz val="8"/>
        <rFont val="Arial"/>
        <family val="2"/>
      </rPr>
      <t>=&gt;</t>
    </r>
  </si>
  <si>
    <r>
      <rPr>
        <b/>
        <sz val="12"/>
        <color indexed="8"/>
        <rFont val="宋体"/>
        <family val="0"/>
      </rPr>
      <t>输入重量</t>
    </r>
    <r>
      <rPr>
        <b/>
        <sz val="12"/>
        <color indexed="8"/>
        <rFont val="Source Sans Pro"/>
        <family val="2"/>
      </rPr>
      <t xml:space="preserve"> (</t>
    </r>
    <r>
      <rPr>
        <b/>
        <sz val="12"/>
        <color indexed="8"/>
        <rFont val="宋体"/>
        <family val="0"/>
      </rPr>
      <t>体重</t>
    </r>
    <r>
      <rPr>
        <b/>
        <sz val="12"/>
        <color indexed="8"/>
        <rFont val="Source Sans Pro"/>
        <family val="2"/>
      </rPr>
      <t>+</t>
    </r>
    <r>
      <rPr>
        <b/>
        <sz val="12"/>
        <color indexed="8"/>
        <rFont val="宋体"/>
        <family val="0"/>
      </rPr>
      <t>车重</t>
    </r>
    <r>
      <rPr>
        <b/>
        <sz val="12"/>
        <color indexed="8"/>
        <rFont val="Source Sans Pro"/>
        <family val="2"/>
      </rPr>
      <t>) (kg)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</si>
</sst>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61">
    <font>
      <sz val="10"/>
      <name val="Arial"/>
      <family val="2"/>
    </font>
    <font>
      <sz val="8"/>
      <name val="Arial"/>
      <family val="2"/>
    </font>
    <font>
      <b/>
      <sz val="12"/>
      <color indexed="8"/>
      <name val="Source Sans Pro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4"/>
      <name val="Arial"/>
      <family val="2"/>
    </font>
    <font>
      <sz val="10"/>
      <color indexed="9"/>
      <name val="Arial"/>
      <family val="2"/>
    </font>
    <font>
      <b/>
      <sz val="12"/>
      <color indexed="9"/>
      <name val="Source Sans Pro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name val="Tahoma"/>
      <family val="2"/>
    </font>
    <font>
      <b/>
      <sz val="14"/>
      <color indexed="16"/>
      <name val="Arial"/>
      <family val="2"/>
    </font>
    <font>
      <sz val="8"/>
      <color indexed="54"/>
      <name val="Arial"/>
      <family val="2"/>
    </font>
    <font>
      <sz val="16"/>
      <color indexed="9"/>
      <name val="Arial"/>
      <family val="2"/>
    </font>
    <font>
      <sz val="16"/>
      <color indexed="22"/>
      <name val="Arial"/>
      <family val="2"/>
    </font>
    <font>
      <b/>
      <sz val="10"/>
      <color indexed="8"/>
      <name val="Source Sans Pro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8"/>
      <name val="宋体"/>
      <family val="0"/>
    </font>
    <font>
      <sz val="9"/>
      <name val="Tahoma"/>
      <family val="2"/>
    </font>
    <font>
      <b/>
      <sz val="10"/>
      <color indexed="8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color indexed="16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5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33" borderId="1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right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2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4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16" fillId="34" borderId="15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17" fillId="33" borderId="10" xfId="0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right"/>
      <protection locked="0"/>
    </xf>
    <xf numFmtId="0" fontId="22" fillId="37" borderId="10" xfId="0" applyFont="1" applyFill="1" applyBorder="1" applyAlignment="1" applyProtection="1">
      <alignment horizontal="center"/>
      <protection locked="0"/>
    </xf>
    <xf numFmtId="0" fontId="22" fillId="35" borderId="11" xfId="0" applyFont="1" applyFill="1" applyBorder="1" applyAlignment="1" applyProtection="1">
      <alignment horizontal="center"/>
      <protection locked="0"/>
    </xf>
    <xf numFmtId="0" fontId="22" fillId="38" borderId="1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88" fontId="3" fillId="0" borderId="13" xfId="0" applyNumberFormat="1" applyFont="1" applyBorder="1" applyAlignment="1" applyProtection="1">
      <alignment horizontal="center"/>
      <protection hidden="1"/>
    </xf>
    <xf numFmtId="188" fontId="5" fillId="0" borderId="13" xfId="0" applyNumberFormat="1" applyFont="1" applyBorder="1" applyAlignment="1" applyProtection="1">
      <alignment horizontal="center"/>
      <protection hidden="1"/>
    </xf>
    <xf numFmtId="188" fontId="0" fillId="0" borderId="13" xfId="0" applyNumberFormat="1" applyBorder="1" applyAlignment="1" applyProtection="1">
      <alignment horizontal="center"/>
      <protection hidden="1"/>
    </xf>
    <xf numFmtId="188" fontId="5" fillId="0" borderId="16" xfId="0" applyNumberFormat="1" applyFont="1" applyBorder="1" applyAlignment="1" applyProtection="1">
      <alignment horizontal="center"/>
      <protection hidden="1"/>
    </xf>
    <xf numFmtId="188" fontId="3" fillId="0" borderId="0" xfId="0" applyNumberFormat="1" applyFont="1" applyBorder="1" applyAlignment="1" applyProtection="1">
      <alignment horizontal="center"/>
      <protection hidden="1"/>
    </xf>
    <xf numFmtId="188" fontId="3" fillId="0" borderId="14" xfId="0" applyNumberFormat="1" applyFont="1" applyBorder="1" applyAlignment="1" applyProtection="1">
      <alignment horizontal="center"/>
      <protection hidden="1"/>
    </xf>
    <xf numFmtId="188" fontId="5" fillId="0" borderId="0" xfId="0" applyNumberFormat="1" applyFont="1" applyBorder="1" applyAlignment="1" applyProtection="1">
      <alignment horizontal="center"/>
      <protection hidden="1"/>
    </xf>
    <xf numFmtId="188" fontId="5" fillId="0" borderId="14" xfId="0" applyNumberFormat="1" applyFont="1" applyBorder="1" applyAlignment="1" applyProtection="1">
      <alignment horizontal="center"/>
      <protection hidden="1"/>
    </xf>
    <xf numFmtId="188" fontId="0" fillId="0" borderId="0" xfId="0" applyNumberFormat="1" applyBorder="1" applyAlignment="1" applyProtection="1">
      <alignment horizontal="center"/>
      <protection hidden="1"/>
    </xf>
    <xf numFmtId="188" fontId="5" fillId="0" borderId="15" xfId="0" applyNumberFormat="1" applyFont="1" applyBorder="1" applyAlignment="1" applyProtection="1">
      <alignment horizontal="center"/>
      <protection hidden="1"/>
    </xf>
    <xf numFmtId="188" fontId="5" fillId="0" borderId="17" xfId="0" applyNumberFormat="1" applyFont="1" applyBorder="1" applyAlignment="1" applyProtection="1">
      <alignment horizontal="center"/>
      <protection hidden="1"/>
    </xf>
    <xf numFmtId="0" fontId="6" fillId="34" borderId="15" xfId="0" applyFont="1" applyFill="1" applyBorder="1" applyAlignment="1" applyProtection="1">
      <alignment/>
      <protection hidden="1"/>
    </xf>
    <xf numFmtId="0" fontId="6" fillId="34" borderId="15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16" fillId="34" borderId="11" xfId="0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left"/>
      <protection hidden="1"/>
    </xf>
    <xf numFmtId="0" fontId="12" fillId="34" borderId="0" xfId="0" applyFont="1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18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2" fontId="1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22" fillId="35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77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8515625" style="39" customWidth="1"/>
    <col min="2" max="2" width="36.00390625" style="39" customWidth="1"/>
    <col min="3" max="3" width="9.140625" style="47" customWidth="1"/>
    <col min="4" max="4" width="3.7109375" style="39" customWidth="1"/>
    <col min="5" max="5" width="13.8515625" style="39" customWidth="1"/>
    <col min="6" max="6" width="17.28125" style="39" customWidth="1"/>
    <col min="7" max="7" width="0.9921875" style="39" customWidth="1"/>
    <col min="8" max="8" width="11.57421875" style="39" customWidth="1"/>
    <col min="9" max="9" width="13.28125" style="39" customWidth="1"/>
    <col min="10" max="10" width="17.57421875" style="39" customWidth="1"/>
    <col min="11" max="11" width="13.421875" style="39" customWidth="1"/>
    <col min="12" max="12" width="12.00390625" style="39" customWidth="1"/>
    <col min="13" max="13" width="19.57421875" style="39" customWidth="1"/>
    <col min="14" max="14" width="14.8515625" style="39" customWidth="1"/>
    <col min="15" max="15" width="16.57421875" style="39" hidden="1" customWidth="1"/>
    <col min="16" max="16" width="27.140625" style="39" hidden="1" customWidth="1"/>
    <col min="17" max="17" width="25.421875" style="39" hidden="1" customWidth="1"/>
    <col min="18" max="55" width="9.140625" style="23" customWidth="1"/>
    <col min="56" max="16384" width="9.140625" style="39" customWidth="1"/>
  </cols>
  <sheetData>
    <row r="1" spans="1:46" ht="13.5" thickBot="1">
      <c r="A1" s="38"/>
      <c r="B1" s="59"/>
      <c r="C1" s="60"/>
      <c r="D1" s="59"/>
      <c r="E1" s="59"/>
      <c r="F1" s="59"/>
      <c r="G1" s="59"/>
      <c r="H1" s="61"/>
      <c r="I1" s="62"/>
      <c r="J1" s="62"/>
      <c r="K1" s="62"/>
      <c r="L1" s="62"/>
      <c r="M1" s="62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2" spans="1:17" ht="23.25" thickBot="1">
      <c r="A2" s="23"/>
      <c r="B2" s="63"/>
      <c r="C2" s="64" t="s">
        <v>25</v>
      </c>
      <c r="D2" s="65"/>
      <c r="E2" s="65"/>
      <c r="F2" s="66"/>
      <c r="G2" s="67"/>
      <c r="H2" s="67"/>
      <c r="I2" s="68"/>
      <c r="J2" s="36" t="s">
        <v>51</v>
      </c>
      <c r="K2" s="67"/>
      <c r="L2" s="67"/>
      <c r="M2" s="67"/>
      <c r="N2" s="23"/>
      <c r="O2" s="23"/>
      <c r="P2" s="23"/>
      <c r="Q2" s="23"/>
    </row>
    <row r="3" spans="1:17" ht="37.5" customHeight="1" thickBot="1">
      <c r="A3" s="23"/>
      <c r="B3" s="67"/>
      <c r="C3" s="69"/>
      <c r="D3" s="67"/>
      <c r="E3" s="67"/>
      <c r="F3" s="67"/>
      <c r="G3" s="67"/>
      <c r="H3" s="67"/>
      <c r="I3" s="67"/>
      <c r="J3" s="67"/>
      <c r="K3" s="67"/>
      <c r="L3" s="67"/>
      <c r="M3" s="67"/>
      <c r="N3" s="23"/>
      <c r="O3" s="23"/>
      <c r="P3" s="23"/>
      <c r="Q3" s="23"/>
    </row>
    <row r="4" spans="1:17" ht="18.75" thickBot="1">
      <c r="A4" s="23"/>
      <c r="B4" s="31" t="s">
        <v>54</v>
      </c>
      <c r="C4" s="11">
        <v>77</v>
      </c>
      <c r="D4" s="70" t="s">
        <v>11</v>
      </c>
      <c r="E4" s="70" t="str">
        <f>IF(C4&lt;30,"Low weight data",IF(C4&gt;180,"High weight data","OK"))</f>
        <v>OK</v>
      </c>
      <c r="F4" s="72" t="s">
        <v>53</v>
      </c>
      <c r="G4" s="23"/>
      <c r="H4" s="41" t="s">
        <v>38</v>
      </c>
      <c r="I4" s="42" t="s">
        <v>39</v>
      </c>
      <c r="J4" s="43" t="s">
        <v>46</v>
      </c>
      <c r="K4" s="44" t="s">
        <v>47</v>
      </c>
      <c r="L4" s="44" t="s">
        <v>48</v>
      </c>
      <c r="M4" s="15" t="s">
        <v>49</v>
      </c>
      <c r="N4" s="80" t="s">
        <v>50</v>
      </c>
      <c r="O4" s="45"/>
      <c r="P4" s="16"/>
      <c r="Q4" s="17"/>
    </row>
    <row r="5" spans="1:17" ht="12.75" customHeight="1">
      <c r="A5" s="23"/>
      <c r="B5" s="31"/>
      <c r="C5" s="78">
        <f>C4*2.205</f>
        <v>169.785</v>
      </c>
      <c r="D5" s="70" t="s">
        <v>10</v>
      </c>
      <c r="E5" s="70"/>
      <c r="F5" s="67"/>
      <c r="G5" s="23"/>
      <c r="H5" s="19"/>
      <c r="I5" s="18"/>
      <c r="J5" s="19"/>
      <c r="K5" s="20"/>
      <c r="L5" s="20"/>
      <c r="M5" s="20"/>
      <c r="N5" s="19"/>
      <c r="O5" s="19"/>
      <c r="P5" s="19"/>
      <c r="Q5" s="21"/>
    </row>
    <row r="6" spans="1:17" ht="12.75">
      <c r="A6" s="23"/>
      <c r="B6" s="74" t="s">
        <v>26</v>
      </c>
      <c r="C6" s="77">
        <f>C4*(C18/100)</f>
        <v>34.65</v>
      </c>
      <c r="D6" s="70" t="s">
        <v>11</v>
      </c>
      <c r="E6" s="70"/>
      <c r="F6" s="30" t="s">
        <v>44</v>
      </c>
      <c r="G6" s="23"/>
      <c r="H6" s="48">
        <f>Sheet2!BZ4</f>
        <v>72.70080356279331</v>
      </c>
      <c r="I6" s="42" t="s">
        <v>40</v>
      </c>
      <c r="J6" s="48">
        <f>H6+(H6*0.25)</f>
        <v>90.87600445349165</v>
      </c>
      <c r="K6" s="52">
        <f>H6+(H6*0.05)</f>
        <v>76.33584374093297</v>
      </c>
      <c r="L6" s="52">
        <f>H6</f>
        <v>72.70080356279331</v>
      </c>
      <c r="M6" s="52">
        <f>H6-(H6*0.1)</f>
        <v>65.43072320651397</v>
      </c>
      <c r="N6" s="48">
        <f>H6-(H6*0.25)</f>
        <v>54.52560267209498</v>
      </c>
      <c r="O6" s="48"/>
      <c r="P6" s="48"/>
      <c r="Q6" s="53"/>
    </row>
    <row r="7" spans="1:17" ht="12.75">
      <c r="A7" s="23"/>
      <c r="B7" s="72"/>
      <c r="C7" s="12"/>
      <c r="D7" s="70"/>
      <c r="E7" s="70"/>
      <c r="F7" s="71" t="s">
        <v>13</v>
      </c>
      <c r="G7" s="46"/>
      <c r="H7" s="49">
        <f>Sheet2!BZ5</f>
        <v>5.013848521571952</v>
      </c>
      <c r="I7" s="22" t="s">
        <v>13</v>
      </c>
      <c r="J7" s="49">
        <f aca="true" t="shared" si="0" ref="J7:J12">H7+(H7*0.25)</f>
        <v>6.26731065196494</v>
      </c>
      <c r="K7" s="54">
        <f aca="true" t="shared" si="1" ref="K7:K12">H7+(H7*0.05)</f>
        <v>5.264540947650549</v>
      </c>
      <c r="L7" s="54">
        <f aca="true" t="shared" si="2" ref="L7:L12">H7</f>
        <v>5.013848521571952</v>
      </c>
      <c r="M7" s="54">
        <f aca="true" t="shared" si="3" ref="M7:M12">H7-(H7*0.1)</f>
        <v>4.512463669414757</v>
      </c>
      <c r="N7" s="49">
        <f aca="true" t="shared" si="4" ref="N7:N12">H7-(H7*0.25)</f>
        <v>3.7603863911789643</v>
      </c>
      <c r="O7" s="49"/>
      <c r="P7" s="49"/>
      <c r="Q7" s="55"/>
    </row>
    <row r="8" spans="1:17" ht="12.75">
      <c r="A8" s="23"/>
      <c r="B8" s="72"/>
      <c r="C8" s="12"/>
      <c r="D8" s="70"/>
      <c r="E8" s="70"/>
      <c r="F8" s="72"/>
      <c r="G8" s="23"/>
      <c r="H8" s="50"/>
      <c r="I8" s="14"/>
      <c r="J8" s="50"/>
      <c r="K8" s="56"/>
      <c r="L8" s="56"/>
      <c r="M8" s="56"/>
      <c r="N8" s="50"/>
      <c r="O8" s="50"/>
      <c r="P8" s="48"/>
      <c r="Q8" s="53"/>
    </row>
    <row r="9" spans="1:17" ht="12.75">
      <c r="A9" s="23"/>
      <c r="B9" s="30" t="s">
        <v>27</v>
      </c>
      <c r="C9" s="77">
        <f>C4*((100-C18)/100)</f>
        <v>42.35</v>
      </c>
      <c r="D9" s="70" t="s">
        <v>11</v>
      </c>
      <c r="E9" s="70"/>
      <c r="F9" s="30" t="s">
        <v>43</v>
      </c>
      <c r="G9" s="23"/>
      <c r="H9" s="48">
        <f>Sheet2!BZ7</f>
        <v>89.2547876878585</v>
      </c>
      <c r="I9" s="42" t="s">
        <v>41</v>
      </c>
      <c r="J9" s="48">
        <f t="shared" si="0"/>
        <v>111.56848460982312</v>
      </c>
      <c r="K9" s="52">
        <f t="shared" si="1"/>
        <v>93.71752707225141</v>
      </c>
      <c r="L9" s="52">
        <f t="shared" si="2"/>
        <v>89.2547876878585</v>
      </c>
      <c r="M9" s="52">
        <f t="shared" si="3"/>
        <v>80.32930891907264</v>
      </c>
      <c r="N9" s="48">
        <f t="shared" si="4"/>
        <v>66.94109076589388</v>
      </c>
      <c r="O9" s="48"/>
      <c r="P9" s="48"/>
      <c r="Q9" s="53"/>
    </row>
    <row r="10" spans="1:17" ht="12.75">
      <c r="A10" s="23"/>
      <c r="B10" s="75"/>
      <c r="C10" s="13"/>
      <c r="D10" s="73"/>
      <c r="E10" s="73"/>
      <c r="F10" s="71" t="s">
        <v>13</v>
      </c>
      <c r="G10" s="46"/>
      <c r="H10" s="49">
        <f>Sheet2!BZ8</f>
        <v>6.155502599162655</v>
      </c>
      <c r="I10" s="22" t="s">
        <v>13</v>
      </c>
      <c r="J10" s="49">
        <f t="shared" si="0"/>
        <v>7.694378248953319</v>
      </c>
      <c r="K10" s="54">
        <f t="shared" si="1"/>
        <v>6.4632777291207875</v>
      </c>
      <c r="L10" s="54">
        <f t="shared" si="2"/>
        <v>6.155502599162655</v>
      </c>
      <c r="M10" s="54">
        <f t="shared" si="3"/>
        <v>5.53995233924639</v>
      </c>
      <c r="N10" s="49">
        <f t="shared" si="4"/>
        <v>4.616626949371991</v>
      </c>
      <c r="O10" s="49"/>
      <c r="P10" s="49"/>
      <c r="Q10" s="55"/>
    </row>
    <row r="11" spans="1:17" ht="12.75">
      <c r="A11" s="23"/>
      <c r="B11" s="75"/>
      <c r="C11" s="13"/>
      <c r="D11" s="73"/>
      <c r="E11" s="73"/>
      <c r="F11" s="72"/>
      <c r="G11" s="23"/>
      <c r="H11" s="50"/>
      <c r="I11" s="14"/>
      <c r="J11" s="50"/>
      <c r="K11" s="56"/>
      <c r="L11" s="56"/>
      <c r="M11" s="56"/>
      <c r="N11" s="50"/>
      <c r="O11" s="50"/>
      <c r="P11" s="48"/>
      <c r="Q11" s="53"/>
    </row>
    <row r="12" spans="1:17" ht="16.5" thickBot="1">
      <c r="A12" s="23"/>
      <c r="B12" s="31"/>
      <c r="C12" s="13"/>
      <c r="D12" s="73"/>
      <c r="E12" s="73"/>
      <c r="F12" s="30" t="s">
        <v>45</v>
      </c>
      <c r="G12" s="23"/>
      <c r="H12" s="48">
        <f>Sheet2!BZ10</f>
        <v>80.9777956253259</v>
      </c>
      <c r="I12" s="42" t="s">
        <v>42</v>
      </c>
      <c r="J12" s="48">
        <f t="shared" si="0"/>
        <v>101.22224453165737</v>
      </c>
      <c r="K12" s="52">
        <f t="shared" si="1"/>
        <v>85.0266854065922</v>
      </c>
      <c r="L12" s="52">
        <f t="shared" si="2"/>
        <v>80.9777956253259</v>
      </c>
      <c r="M12" s="52">
        <f t="shared" si="3"/>
        <v>72.8800160627933</v>
      </c>
      <c r="N12" s="48">
        <f t="shared" si="4"/>
        <v>60.733346718994426</v>
      </c>
      <c r="O12" s="48"/>
      <c r="P12" s="48"/>
      <c r="Q12" s="53"/>
    </row>
    <row r="13" spans="1:17" ht="18.75" thickBot="1">
      <c r="A13" s="23"/>
      <c r="B13" s="31" t="s">
        <v>28</v>
      </c>
      <c r="C13" s="11">
        <v>25</v>
      </c>
      <c r="D13" s="73" t="s">
        <v>12</v>
      </c>
      <c r="E13" s="73" t="str">
        <f>IF(C13&lt;16,"Narrow tyre data",IF(C13&gt;102,"Wide tyre data!","OK"))</f>
        <v>OK</v>
      </c>
      <c r="F13" s="71" t="s">
        <v>13</v>
      </c>
      <c r="G13" s="46"/>
      <c r="H13" s="51">
        <f>Sheet2!BZ11</f>
        <v>5.5846755603673035</v>
      </c>
      <c r="I13" s="22" t="s">
        <v>13</v>
      </c>
      <c r="J13" s="51">
        <f>H13+(H13*0.25)</f>
        <v>6.980844450459129</v>
      </c>
      <c r="K13" s="57">
        <f>H13+(H13*0.05)</f>
        <v>5.863909338385668</v>
      </c>
      <c r="L13" s="57">
        <f>H13</f>
        <v>5.5846755603673035</v>
      </c>
      <c r="M13" s="57">
        <f>H13-(H13*0.1)</f>
        <v>5.026208004330573</v>
      </c>
      <c r="N13" s="51">
        <f>H13-(H13*0.25)</f>
        <v>4.188506670275478</v>
      </c>
      <c r="O13" s="51"/>
      <c r="P13" s="51"/>
      <c r="Q13" s="58"/>
    </row>
    <row r="14" spans="1:17" ht="12.75">
      <c r="A14" s="23"/>
      <c r="B14" s="67"/>
      <c r="C14" s="78">
        <f>C13*0.03937</f>
        <v>0.9842500000000001</v>
      </c>
      <c r="D14" s="73" t="s">
        <v>14</v>
      </c>
      <c r="E14" s="73"/>
      <c r="F14" s="67"/>
      <c r="G14" s="23"/>
      <c r="H14" s="23"/>
      <c r="I14" s="18"/>
      <c r="J14" s="23"/>
      <c r="K14" s="23"/>
      <c r="L14" s="23"/>
      <c r="M14" s="23"/>
      <c r="N14" s="23"/>
      <c r="O14" s="37"/>
      <c r="P14" s="37"/>
      <c r="Q14" s="37"/>
    </row>
    <row r="15" spans="1:17" ht="6" customHeight="1">
      <c r="A15" s="23"/>
      <c r="B15" s="31"/>
      <c r="C15" s="69"/>
      <c r="D15" s="67"/>
      <c r="E15" s="67"/>
      <c r="F15" s="67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>
      <c r="A16" s="23"/>
      <c r="B16" s="76"/>
      <c r="C16" s="70" t="s">
        <v>16</v>
      </c>
      <c r="D16" s="67"/>
      <c r="E16" s="67"/>
      <c r="F16" s="6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3.5" thickBot="1">
      <c r="A17" s="23"/>
      <c r="B17" s="76"/>
      <c r="C17" s="40"/>
      <c r="D17" s="67"/>
      <c r="E17" s="67"/>
      <c r="F17" s="6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8.75" thickBot="1">
      <c r="A18" s="23"/>
      <c r="B18" s="31" t="s">
        <v>29</v>
      </c>
      <c r="C18" s="11">
        <v>45</v>
      </c>
      <c r="D18" s="73" t="s">
        <v>18</v>
      </c>
      <c r="E18" s="73" t="str">
        <f>IF(C18&lt;30,"Check balance data",IF(C18&gt;70,"Check balance data","OK"))</f>
        <v>OK</v>
      </c>
      <c r="F18" s="70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21.75" customHeight="1" thickBot="1">
      <c r="A19" s="23"/>
      <c r="B19" s="63"/>
      <c r="C19" s="40"/>
      <c r="D19" s="67"/>
      <c r="E19" s="67"/>
      <c r="F19" s="6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23.25" thickBot="1">
      <c r="A20" s="23"/>
      <c r="B20" s="32" t="s">
        <v>30</v>
      </c>
      <c r="C20" s="13"/>
      <c r="D20" s="67"/>
      <c r="E20" s="67"/>
      <c r="F20" s="67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8">
      <c r="A21" s="23"/>
      <c r="B21" s="33" t="s">
        <v>31</v>
      </c>
      <c r="C21" s="13"/>
      <c r="D21" s="67"/>
      <c r="E21" s="67"/>
      <c r="F21" s="6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23"/>
      <c r="B22" s="79" t="s">
        <v>52</v>
      </c>
      <c r="C22" s="1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23"/>
      <c r="C23" s="1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23"/>
      <c r="B24" s="34" t="s">
        <v>32</v>
      </c>
      <c r="C24" s="1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23"/>
      <c r="B25" s="35" t="s">
        <v>33</v>
      </c>
      <c r="C25" s="1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23"/>
      <c r="B26" s="34" t="s">
        <v>34</v>
      </c>
      <c r="C26" s="1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23"/>
      <c r="B27" s="34" t="s">
        <v>35</v>
      </c>
      <c r="C27" s="1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23"/>
      <c r="B28" s="34" t="s">
        <v>36</v>
      </c>
      <c r="C28" s="1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23"/>
      <c r="B29" s="34" t="s">
        <v>37</v>
      </c>
      <c r="C29" s="1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23"/>
      <c r="B30" s="67"/>
      <c r="C30" s="1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23"/>
      <c r="B31" s="67"/>
      <c r="C31" s="1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23"/>
      <c r="B32" s="67"/>
      <c r="C32" s="1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23"/>
      <c r="B33" s="23"/>
      <c r="C33" s="1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23"/>
      <c r="B34" s="23"/>
      <c r="C34" s="1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3"/>
      <c r="B35" s="23"/>
      <c r="C35" s="1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1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3"/>
      <c r="B37" s="23"/>
      <c r="C37" s="1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3"/>
      <c r="B38" s="23"/>
      <c r="C38" s="1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23"/>
      <c r="B39" s="23"/>
      <c r="C39" s="1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23"/>
      <c r="C40" s="1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1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23"/>
      <c r="C42" s="1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23"/>
      <c r="C43" s="1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23"/>
      <c r="B44" s="23"/>
      <c r="C44" s="1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2.75">
      <c r="A45" s="23"/>
      <c r="B45" s="23"/>
      <c r="C45" s="1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2.75">
      <c r="A46" s="23"/>
      <c r="B46" s="23"/>
      <c r="C46" s="1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2.75">
      <c r="A47" s="23"/>
      <c r="B47" s="23"/>
      <c r="C47" s="1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2.75">
      <c r="A48" s="23"/>
      <c r="B48" s="23"/>
      <c r="C48" s="1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2.75">
      <c r="A49" s="23"/>
      <c r="B49" s="23"/>
      <c r="C49" s="1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2.75">
      <c r="A50" s="23"/>
      <c r="B50" s="23"/>
      <c r="C50" s="1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23"/>
      <c r="B51" s="23"/>
      <c r="C51" s="1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2.75">
      <c r="A52" s="23"/>
      <c r="B52" s="23"/>
      <c r="C52" s="1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2.75">
      <c r="A53" s="23"/>
      <c r="B53" s="23"/>
      <c r="C53" s="1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2.75">
      <c r="A54" s="23"/>
      <c r="B54" s="23"/>
      <c r="C54" s="1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2.75">
      <c r="A55" s="23"/>
      <c r="B55" s="23"/>
      <c r="C55" s="1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2.75">
      <c r="A56" s="23"/>
      <c r="B56" s="23"/>
      <c r="C56" s="1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2.75">
      <c r="A57" s="23"/>
      <c r="B57" s="23"/>
      <c r="C57" s="1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2.75">
      <c r="A58" s="23"/>
      <c r="B58" s="23"/>
      <c r="C58" s="1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>
      <c r="A59" s="23"/>
      <c r="B59" s="23"/>
      <c r="C59" s="1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2.75">
      <c r="A60" s="23"/>
      <c r="B60" s="23"/>
      <c r="C60" s="1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23"/>
      <c r="B61" s="23"/>
      <c r="C61" s="1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23"/>
      <c r="B62" s="23"/>
      <c r="C62" s="1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2.75">
      <c r="A63" s="23"/>
      <c r="B63" s="23"/>
      <c r="C63" s="1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2.75">
      <c r="A64" s="23"/>
      <c r="B64" s="23"/>
      <c r="C64" s="1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2.75">
      <c r="A65" s="23"/>
      <c r="B65" s="23"/>
      <c r="C65" s="1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1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1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1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1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1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1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1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1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1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1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1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1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1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1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3"/>
      <c r="B80" s="23"/>
      <c r="C80" s="1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>
      <c r="A81" s="23"/>
      <c r="B81" s="23"/>
      <c r="C81" s="1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1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1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1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1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1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1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1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1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1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1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1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1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1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1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1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1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1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1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1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1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1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1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1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2.75">
      <c r="A105" s="23"/>
      <c r="B105" s="23"/>
      <c r="C105" s="1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23"/>
    </row>
    <row r="214" ht="12.75">
      <c r="A214" s="23"/>
    </row>
    <row r="215" ht="12.75">
      <c r="A215" s="23"/>
    </row>
    <row r="216" ht="12.75">
      <c r="A216" s="23"/>
    </row>
    <row r="217" ht="12.75">
      <c r="A217" s="23"/>
    </row>
    <row r="218" ht="12.75">
      <c r="A218" s="23"/>
    </row>
    <row r="219" ht="12.75">
      <c r="A219" s="23"/>
    </row>
    <row r="220" ht="12.75">
      <c r="A220" s="23"/>
    </row>
    <row r="221" ht="12.75">
      <c r="A221" s="23"/>
    </row>
    <row r="222" ht="12.75">
      <c r="A222" s="23"/>
    </row>
    <row r="223" ht="12.75">
      <c r="A223" s="23"/>
    </row>
    <row r="224" ht="12.75">
      <c r="A224" s="23"/>
    </row>
    <row r="225" ht="12.75">
      <c r="A225" s="23"/>
    </row>
    <row r="226" ht="12.75">
      <c r="A226" s="23"/>
    </row>
    <row r="227" ht="12.75">
      <c r="A227" s="23"/>
    </row>
    <row r="228" ht="12.75">
      <c r="A228" s="23"/>
    </row>
    <row r="229" ht="12.75">
      <c r="A229" s="23"/>
    </row>
    <row r="230" ht="12.75">
      <c r="A230" s="23"/>
    </row>
    <row r="231" ht="12.75">
      <c r="A231" s="23"/>
    </row>
    <row r="232" ht="12.75">
      <c r="A232" s="23"/>
    </row>
    <row r="233" ht="12.75">
      <c r="A233" s="23"/>
    </row>
    <row r="234" ht="12.75">
      <c r="A234" s="23"/>
    </row>
    <row r="235" ht="12.75">
      <c r="A235" s="23"/>
    </row>
    <row r="236" ht="12.75">
      <c r="A236" s="23"/>
    </row>
    <row r="237" ht="12.75">
      <c r="A237" s="23"/>
    </row>
    <row r="238" ht="12.75">
      <c r="A238" s="23"/>
    </row>
    <row r="239" ht="12.75">
      <c r="A239" s="23"/>
    </row>
    <row r="240" ht="12.75">
      <c r="A240" s="23"/>
    </row>
    <row r="241" ht="12.75">
      <c r="A241" s="23"/>
    </row>
    <row r="242" ht="12.75">
      <c r="A242" s="23"/>
    </row>
    <row r="243" ht="12.75">
      <c r="A243" s="23"/>
    </row>
    <row r="244" ht="12.75">
      <c r="A244" s="23"/>
    </row>
    <row r="245" ht="12.75">
      <c r="A245" s="23"/>
    </row>
    <row r="246" ht="12.75">
      <c r="A246" s="23"/>
    </row>
    <row r="247" ht="12.75">
      <c r="A247" s="23"/>
    </row>
    <row r="248" ht="12.75">
      <c r="A248" s="23"/>
    </row>
    <row r="249" ht="12.75">
      <c r="A249" s="23"/>
    </row>
    <row r="250" ht="12.75">
      <c r="A250" s="23"/>
    </row>
    <row r="251" ht="12.75">
      <c r="A251" s="23"/>
    </row>
    <row r="252" ht="12.75">
      <c r="A252" s="23"/>
    </row>
    <row r="253" ht="12.75">
      <c r="A253" s="23"/>
    </row>
    <row r="254" ht="12.75">
      <c r="A254" s="23"/>
    </row>
    <row r="255" ht="12.75">
      <c r="A255" s="23"/>
    </row>
    <row r="256" ht="12.75">
      <c r="A256" s="23"/>
    </row>
    <row r="257" ht="12.75">
      <c r="A257" s="23"/>
    </row>
    <row r="258" ht="12.75">
      <c r="A258" s="23"/>
    </row>
    <row r="259" ht="12.75">
      <c r="A259" s="23"/>
    </row>
    <row r="260" ht="12.75">
      <c r="A260" s="23"/>
    </row>
    <row r="261" ht="12.75">
      <c r="A261" s="23"/>
    </row>
    <row r="262" ht="12.75">
      <c r="A262" s="23"/>
    </row>
    <row r="263" ht="12.75">
      <c r="A263" s="23"/>
    </row>
    <row r="264" ht="12.75">
      <c r="A264" s="23"/>
    </row>
    <row r="265" ht="12.75">
      <c r="A265" s="23"/>
    </row>
    <row r="266" ht="12.75">
      <c r="A266" s="23"/>
    </row>
    <row r="267" ht="12.75">
      <c r="A267" s="23"/>
    </row>
    <row r="268" ht="12.75">
      <c r="A268" s="23"/>
    </row>
    <row r="269" ht="12.75">
      <c r="A269" s="23"/>
    </row>
    <row r="270" ht="12.75">
      <c r="A270" s="23"/>
    </row>
    <row r="271" ht="12.75">
      <c r="A271" s="23"/>
    </row>
    <row r="272" ht="12.75">
      <c r="A272" s="23"/>
    </row>
    <row r="273" ht="12.75">
      <c r="A273" s="23"/>
    </row>
    <row r="274" ht="12.75">
      <c r="A274" s="23"/>
    </row>
    <row r="275" ht="12.75">
      <c r="A275" s="23"/>
    </row>
    <row r="276" ht="12.75">
      <c r="A276" s="23"/>
    </row>
    <row r="277" ht="12.75">
      <c r="A277" s="23"/>
    </row>
    <row r="278" ht="12.75">
      <c r="A278" s="23"/>
    </row>
    <row r="279" ht="12.75">
      <c r="A279" s="23"/>
    </row>
    <row r="280" ht="12.75">
      <c r="A280" s="23"/>
    </row>
    <row r="281" ht="12.75">
      <c r="A281" s="23"/>
    </row>
    <row r="282" ht="12.75">
      <c r="A282" s="23"/>
    </row>
    <row r="283" ht="12.75">
      <c r="A283" s="23"/>
    </row>
    <row r="284" ht="12.75">
      <c r="A284" s="23"/>
    </row>
    <row r="285" ht="12.75">
      <c r="A285" s="23"/>
    </row>
    <row r="286" ht="12.75">
      <c r="A286" s="23"/>
    </row>
    <row r="287" ht="12.75">
      <c r="A287" s="23"/>
    </row>
    <row r="288" ht="12.75">
      <c r="A288" s="23"/>
    </row>
    <row r="289" ht="12.75">
      <c r="A289" s="23"/>
    </row>
    <row r="290" ht="12.75">
      <c r="A290" s="23"/>
    </row>
    <row r="291" ht="12.75">
      <c r="A291" s="23"/>
    </row>
    <row r="292" ht="12.75">
      <c r="A292" s="23"/>
    </row>
    <row r="293" ht="12.75">
      <c r="A293" s="23"/>
    </row>
    <row r="294" ht="12.75">
      <c r="A294" s="23"/>
    </row>
    <row r="295" ht="12.75">
      <c r="A295" s="23"/>
    </row>
    <row r="296" ht="12.75">
      <c r="A296" s="23"/>
    </row>
    <row r="297" ht="12.75">
      <c r="A297" s="23"/>
    </row>
    <row r="298" ht="12.75">
      <c r="A298" s="23"/>
    </row>
    <row r="299" ht="12.75">
      <c r="A299" s="23"/>
    </row>
    <row r="300" ht="12.75">
      <c r="A300" s="23"/>
    </row>
    <row r="301" ht="12.75">
      <c r="A301" s="23"/>
    </row>
    <row r="302" ht="12.75">
      <c r="A302" s="23"/>
    </row>
    <row r="303" ht="12.75">
      <c r="A303" s="23"/>
    </row>
    <row r="304" ht="12.75">
      <c r="A304" s="23"/>
    </row>
    <row r="305" ht="12.75">
      <c r="A305" s="23"/>
    </row>
    <row r="306" ht="12.75">
      <c r="A306" s="23"/>
    </row>
    <row r="307" ht="12.75">
      <c r="A307" s="23"/>
    </row>
    <row r="308" ht="12.75">
      <c r="A308" s="23"/>
    </row>
    <row r="309" ht="12.75">
      <c r="A309" s="23"/>
    </row>
    <row r="310" ht="12.75">
      <c r="A310" s="23"/>
    </row>
    <row r="311" ht="12.75">
      <c r="A311" s="23"/>
    </row>
    <row r="312" ht="12.75">
      <c r="A312" s="23"/>
    </row>
    <row r="313" ht="12.75">
      <c r="A313" s="23"/>
    </row>
    <row r="314" ht="12.75">
      <c r="A314" s="23"/>
    </row>
    <row r="315" ht="12.75">
      <c r="A315" s="23"/>
    </row>
    <row r="316" ht="12.75">
      <c r="A316" s="23"/>
    </row>
    <row r="317" ht="12.75">
      <c r="A317" s="23"/>
    </row>
    <row r="318" ht="12.75">
      <c r="A318" s="23"/>
    </row>
    <row r="319" ht="12.75">
      <c r="A319" s="23"/>
    </row>
    <row r="320" ht="12.75">
      <c r="A320" s="23"/>
    </row>
    <row r="321" ht="12.75">
      <c r="A321" s="23"/>
    </row>
    <row r="322" ht="12.75">
      <c r="A322" s="23"/>
    </row>
    <row r="323" ht="12.75">
      <c r="A323" s="23"/>
    </row>
    <row r="324" ht="12.75">
      <c r="A324" s="23"/>
    </row>
    <row r="325" ht="12.75">
      <c r="A325" s="23"/>
    </row>
    <row r="326" ht="12.75">
      <c r="A326" s="23"/>
    </row>
    <row r="327" ht="12.75">
      <c r="A327" s="23"/>
    </row>
    <row r="328" ht="12.75">
      <c r="A328" s="23"/>
    </row>
    <row r="329" ht="12.75">
      <c r="A329" s="23"/>
    </row>
    <row r="330" ht="12.75">
      <c r="A330" s="23"/>
    </row>
    <row r="331" ht="12.75">
      <c r="A331" s="23"/>
    </row>
    <row r="332" ht="12.75">
      <c r="A332" s="23"/>
    </row>
    <row r="333" ht="12.75">
      <c r="A333" s="23"/>
    </row>
    <row r="334" ht="12.75">
      <c r="A334" s="23"/>
    </row>
    <row r="335" ht="12.75">
      <c r="A335" s="23"/>
    </row>
    <row r="336" ht="12.75">
      <c r="A336" s="23"/>
    </row>
    <row r="337" ht="12.75">
      <c r="A337" s="23"/>
    </row>
    <row r="338" ht="12.75">
      <c r="A338" s="23"/>
    </row>
    <row r="339" ht="12.75">
      <c r="A339" s="23"/>
    </row>
    <row r="340" ht="12.75">
      <c r="A340" s="23"/>
    </row>
    <row r="341" ht="12.75">
      <c r="A341" s="23"/>
    </row>
    <row r="342" ht="12.75">
      <c r="A342" s="23"/>
    </row>
    <row r="343" ht="12.75">
      <c r="A343" s="23"/>
    </row>
    <row r="344" ht="12.75">
      <c r="A344" s="23"/>
    </row>
    <row r="345" ht="12.75">
      <c r="A345" s="23"/>
    </row>
    <row r="346" ht="12.75">
      <c r="A346" s="23"/>
    </row>
    <row r="347" ht="12.75">
      <c r="A347" s="23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ht="12.75">
      <c r="A354" s="23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  <row r="1844" ht="12.75">
      <c r="A1844" s="23"/>
    </row>
    <row r="1845" ht="12.75">
      <c r="A1845" s="23"/>
    </row>
    <row r="1846" ht="12.75">
      <c r="A1846" s="23"/>
    </row>
    <row r="1847" ht="12.75">
      <c r="A1847" s="23"/>
    </row>
    <row r="1848" ht="12.75">
      <c r="A1848" s="23"/>
    </row>
    <row r="1849" ht="12.75">
      <c r="A1849" s="23"/>
    </row>
    <row r="1850" ht="12.75">
      <c r="A1850" s="23"/>
    </row>
    <row r="1851" ht="12.75">
      <c r="A1851" s="23"/>
    </row>
    <row r="1852" ht="12.75">
      <c r="A1852" s="23"/>
    </row>
    <row r="1853" ht="12.75">
      <c r="A1853" s="23"/>
    </row>
    <row r="1854" ht="12.75">
      <c r="A1854" s="23"/>
    </row>
    <row r="1855" ht="12.75">
      <c r="A1855" s="23"/>
    </row>
    <row r="1856" ht="12.75">
      <c r="A1856" s="23"/>
    </row>
    <row r="1857" ht="12.75">
      <c r="A1857" s="23"/>
    </row>
    <row r="1858" ht="12.75">
      <c r="A1858" s="23"/>
    </row>
    <row r="1859" ht="12.75">
      <c r="A1859" s="23"/>
    </row>
    <row r="1860" ht="12.75">
      <c r="A1860" s="23"/>
    </row>
    <row r="1861" ht="12.75">
      <c r="A1861" s="23"/>
    </row>
    <row r="1862" ht="12.75">
      <c r="A1862" s="23"/>
    </row>
    <row r="1863" ht="12.75">
      <c r="A1863" s="23"/>
    </row>
    <row r="1864" ht="12.75">
      <c r="A1864" s="23"/>
    </row>
    <row r="1865" ht="12.75">
      <c r="A1865" s="23"/>
    </row>
    <row r="1866" ht="12.75">
      <c r="A1866" s="23"/>
    </row>
    <row r="1867" ht="12.75">
      <c r="A1867" s="23"/>
    </row>
    <row r="1868" ht="12.75">
      <c r="A1868" s="23"/>
    </row>
    <row r="1869" ht="12.75">
      <c r="A1869" s="23"/>
    </row>
    <row r="1870" ht="12.75">
      <c r="A1870" s="23"/>
    </row>
    <row r="1871" ht="12.75">
      <c r="A1871" s="23"/>
    </row>
    <row r="1872" ht="12.75">
      <c r="A1872" s="23"/>
    </row>
    <row r="1873" ht="12.75">
      <c r="A1873" s="23"/>
    </row>
    <row r="1874" ht="12.75">
      <c r="A1874" s="23"/>
    </row>
    <row r="1875" ht="12.75">
      <c r="A1875" s="23"/>
    </row>
    <row r="1876" ht="12.75">
      <c r="A1876" s="23"/>
    </row>
    <row r="1877" ht="12.75">
      <c r="A1877" s="23"/>
    </row>
    <row r="1878" ht="12.75">
      <c r="A1878" s="23"/>
    </row>
    <row r="1879" ht="12.75">
      <c r="A1879" s="23"/>
    </row>
    <row r="1880" ht="12.75">
      <c r="A1880" s="23"/>
    </row>
    <row r="1881" ht="12.75">
      <c r="A1881" s="23"/>
    </row>
    <row r="1882" ht="12.75">
      <c r="A1882" s="23"/>
    </row>
    <row r="1883" ht="12.75">
      <c r="A1883" s="23"/>
    </row>
    <row r="1884" ht="12.75">
      <c r="A1884" s="23"/>
    </row>
    <row r="1885" ht="12.75">
      <c r="A1885" s="23"/>
    </row>
    <row r="1886" ht="12.75">
      <c r="A1886" s="23"/>
    </row>
    <row r="1887" ht="12.75">
      <c r="A1887" s="23"/>
    </row>
    <row r="1888" ht="12.75">
      <c r="A1888" s="23"/>
    </row>
    <row r="1889" ht="12.75">
      <c r="A1889" s="23"/>
    </row>
    <row r="1890" ht="12.75">
      <c r="A1890" s="23"/>
    </row>
    <row r="1891" ht="12.75">
      <c r="A1891" s="23"/>
    </row>
    <row r="1892" ht="12.75">
      <c r="A1892" s="23"/>
    </row>
    <row r="1893" ht="12.75">
      <c r="A1893" s="23"/>
    </row>
    <row r="1894" ht="12.75">
      <c r="A1894" s="23"/>
    </row>
    <row r="1895" ht="12.75">
      <c r="A1895" s="23"/>
    </row>
    <row r="1896" ht="12.75">
      <c r="A1896" s="23"/>
    </row>
    <row r="1897" ht="12.75">
      <c r="A1897" s="23"/>
    </row>
    <row r="1898" ht="12.75">
      <c r="A1898" s="23"/>
    </row>
    <row r="1899" ht="12.75">
      <c r="A1899" s="23"/>
    </row>
    <row r="1900" ht="12.75">
      <c r="A1900" s="23"/>
    </row>
    <row r="1901" ht="12.75">
      <c r="A1901" s="23"/>
    </row>
    <row r="1902" ht="12.75">
      <c r="A1902" s="23"/>
    </row>
    <row r="1903" ht="12.75">
      <c r="A1903" s="23"/>
    </row>
    <row r="1904" ht="12.75">
      <c r="A1904" s="23"/>
    </row>
    <row r="1905" ht="12.75">
      <c r="A1905" s="23"/>
    </row>
    <row r="1906" ht="12.75">
      <c r="A1906" s="23"/>
    </row>
    <row r="1907" ht="12.75">
      <c r="A1907" s="23"/>
    </row>
    <row r="1908" ht="12.75">
      <c r="A1908" s="23"/>
    </row>
    <row r="1909" ht="12.75">
      <c r="A1909" s="23"/>
    </row>
    <row r="1910" ht="12.75">
      <c r="A1910" s="23"/>
    </row>
    <row r="1911" ht="12.75">
      <c r="A1911" s="23"/>
    </row>
    <row r="1912" ht="12.75">
      <c r="A1912" s="23"/>
    </row>
    <row r="1913" ht="12.75">
      <c r="A1913" s="23"/>
    </row>
    <row r="1914" ht="12.75">
      <c r="A1914" s="23"/>
    </row>
    <row r="1915" ht="12.75">
      <c r="A1915" s="23"/>
    </row>
    <row r="1916" ht="12.75">
      <c r="A1916" s="23"/>
    </row>
    <row r="1917" ht="12.75">
      <c r="A1917" s="23"/>
    </row>
    <row r="1918" ht="12.75">
      <c r="A1918" s="23"/>
    </row>
    <row r="1919" ht="12.75">
      <c r="A1919" s="23"/>
    </row>
    <row r="1920" ht="12.75">
      <c r="A1920" s="23"/>
    </row>
    <row r="1921" ht="12.75">
      <c r="A1921" s="23"/>
    </row>
    <row r="1922" ht="12.75">
      <c r="A1922" s="23"/>
    </row>
    <row r="1923" ht="12.75">
      <c r="A1923" s="23"/>
    </row>
    <row r="1924" ht="12.75">
      <c r="A1924" s="23"/>
    </row>
    <row r="1925" ht="12.75">
      <c r="A1925" s="23"/>
    </row>
    <row r="1926" ht="12.75">
      <c r="A1926" s="23"/>
    </row>
    <row r="1927" ht="12.75">
      <c r="A1927" s="23"/>
    </row>
    <row r="1928" ht="12.75">
      <c r="A1928" s="23"/>
    </row>
    <row r="1929" ht="12.75">
      <c r="A1929" s="23"/>
    </row>
    <row r="1930" ht="12.75">
      <c r="A1930" s="23"/>
    </row>
    <row r="1931" ht="12.75">
      <c r="A1931" s="23"/>
    </row>
    <row r="1932" ht="12.75">
      <c r="A1932" s="23"/>
    </row>
    <row r="1933" ht="12.75">
      <c r="A1933" s="23"/>
    </row>
    <row r="1934" ht="12.75">
      <c r="A1934" s="23"/>
    </row>
    <row r="1935" ht="12.75">
      <c r="A1935" s="23"/>
    </row>
    <row r="1936" ht="12.75">
      <c r="A1936" s="23"/>
    </row>
    <row r="1937" ht="12.75">
      <c r="A1937" s="23"/>
    </row>
    <row r="1938" ht="12.75">
      <c r="A1938" s="23"/>
    </row>
    <row r="1939" ht="12.75">
      <c r="A1939" s="23"/>
    </row>
    <row r="1940" ht="12.75">
      <c r="A1940" s="23"/>
    </row>
    <row r="1941" ht="12.75">
      <c r="A1941" s="23"/>
    </row>
    <row r="1942" ht="12.75">
      <c r="A1942" s="23"/>
    </row>
    <row r="1943" ht="12.75">
      <c r="A1943" s="23"/>
    </row>
    <row r="1944" ht="12.75">
      <c r="A1944" s="23"/>
    </row>
    <row r="1945" ht="12.75">
      <c r="A1945" s="23"/>
    </row>
    <row r="1946" ht="12.75">
      <c r="A1946" s="23"/>
    </row>
    <row r="1947" ht="12.75">
      <c r="A1947" s="23"/>
    </row>
    <row r="1948" ht="12.75">
      <c r="A1948" s="23"/>
    </row>
    <row r="1949" ht="12.75">
      <c r="A1949" s="23"/>
    </row>
    <row r="1950" ht="12.75">
      <c r="A1950" s="23"/>
    </row>
    <row r="1951" ht="12.75">
      <c r="A1951" s="23"/>
    </row>
    <row r="1952" ht="12.75">
      <c r="A1952" s="23"/>
    </row>
    <row r="1953" ht="12.75">
      <c r="A1953" s="23"/>
    </row>
    <row r="1954" ht="12.75">
      <c r="A1954" s="23"/>
    </row>
    <row r="1955" ht="12.75">
      <c r="A1955" s="23"/>
    </row>
    <row r="1956" ht="12.75">
      <c r="A1956" s="23"/>
    </row>
    <row r="1957" ht="12.75">
      <c r="A1957" s="23"/>
    </row>
    <row r="1958" ht="12.75">
      <c r="A1958" s="23"/>
    </row>
    <row r="1959" ht="12.75">
      <c r="A1959" s="23"/>
    </row>
    <row r="1960" ht="12.75">
      <c r="A1960" s="23"/>
    </row>
    <row r="1961" ht="12.75">
      <c r="A1961" s="23"/>
    </row>
    <row r="1962" ht="12.75">
      <c r="A1962" s="23"/>
    </row>
    <row r="1963" ht="12.75">
      <c r="A1963" s="23"/>
    </row>
    <row r="1964" ht="12.75">
      <c r="A1964" s="23"/>
    </row>
    <row r="1965" ht="12.75">
      <c r="A1965" s="23"/>
    </row>
    <row r="1966" ht="12.75">
      <c r="A1966" s="23"/>
    </row>
    <row r="1967" ht="12.75">
      <c r="A1967" s="23"/>
    </row>
    <row r="1968" ht="12.75">
      <c r="A1968" s="23"/>
    </row>
    <row r="1969" ht="12.75">
      <c r="A1969" s="23"/>
    </row>
    <row r="1970" ht="12.75">
      <c r="A1970" s="23"/>
    </row>
    <row r="1971" ht="12.75">
      <c r="A1971" s="23"/>
    </row>
    <row r="1972" ht="12.75">
      <c r="A1972" s="23"/>
    </row>
    <row r="1973" ht="12.75">
      <c r="A1973" s="23"/>
    </row>
    <row r="1974" ht="12.75">
      <c r="A1974" s="23"/>
    </row>
    <row r="1975" ht="12.75">
      <c r="A1975" s="23"/>
    </row>
    <row r="1976" ht="12.75">
      <c r="A1976" s="23"/>
    </row>
    <row r="1977" ht="12.75">
      <c r="A1977" s="23"/>
    </row>
    <row r="1978" ht="12.75">
      <c r="A1978" s="23"/>
    </row>
    <row r="1979" ht="12.75">
      <c r="A1979" s="23"/>
    </row>
    <row r="1980" ht="12.75">
      <c r="A1980" s="23"/>
    </row>
    <row r="1981" ht="12.75">
      <c r="A1981" s="23"/>
    </row>
    <row r="1982" ht="12.75">
      <c r="A1982" s="23"/>
    </row>
    <row r="1983" ht="12.75">
      <c r="A1983" s="23"/>
    </row>
    <row r="1984" ht="12.75">
      <c r="A1984" s="23"/>
    </row>
    <row r="1985" ht="12.75">
      <c r="A1985" s="23"/>
    </row>
    <row r="1986" ht="12.75">
      <c r="A1986" s="23"/>
    </row>
    <row r="1987" ht="12.75">
      <c r="A1987" s="23"/>
    </row>
    <row r="1988" ht="12.75">
      <c r="A1988" s="23"/>
    </row>
    <row r="1989" ht="12.75">
      <c r="A1989" s="23"/>
    </row>
    <row r="1990" ht="12.75">
      <c r="A1990" s="23"/>
    </row>
    <row r="1991" ht="12.75">
      <c r="A1991" s="23"/>
    </row>
    <row r="1992" ht="12.75">
      <c r="A1992" s="23"/>
    </row>
    <row r="1993" ht="12.75">
      <c r="A1993" s="23"/>
    </row>
    <row r="1994" ht="12.75">
      <c r="A1994" s="23"/>
    </row>
    <row r="1995" ht="12.75">
      <c r="A1995" s="23"/>
    </row>
    <row r="1996" ht="12.75">
      <c r="A1996" s="23"/>
    </row>
    <row r="1997" ht="12.75">
      <c r="A1997" s="23"/>
    </row>
    <row r="1998" ht="12.75">
      <c r="A1998" s="23"/>
    </row>
    <row r="1999" ht="12.75">
      <c r="A1999" s="23"/>
    </row>
    <row r="2000" ht="12.75">
      <c r="A2000" s="23"/>
    </row>
    <row r="2001" ht="12.75">
      <c r="A2001" s="23"/>
    </row>
    <row r="2002" ht="12.75">
      <c r="A2002" s="23"/>
    </row>
    <row r="2003" ht="12.75">
      <c r="A2003" s="23"/>
    </row>
    <row r="2004" ht="12.75">
      <c r="A2004" s="23"/>
    </row>
    <row r="2005" ht="12.75">
      <c r="A2005" s="23"/>
    </row>
    <row r="2006" ht="12.75">
      <c r="A2006" s="23"/>
    </row>
    <row r="2007" ht="12.75">
      <c r="A2007" s="23"/>
    </row>
    <row r="2008" ht="12.75">
      <c r="A2008" s="23"/>
    </row>
    <row r="2009" ht="12.75">
      <c r="A2009" s="23"/>
    </row>
    <row r="2010" ht="12.75">
      <c r="A2010" s="23"/>
    </row>
    <row r="2011" ht="12.75">
      <c r="A2011" s="23"/>
    </row>
    <row r="2012" ht="12.75">
      <c r="A2012" s="23"/>
    </row>
    <row r="2013" ht="12.75">
      <c r="A2013" s="23"/>
    </row>
    <row r="2014" ht="12.75">
      <c r="A2014" s="23"/>
    </row>
    <row r="2015" ht="12.75">
      <c r="A2015" s="23"/>
    </row>
    <row r="2016" ht="12.75">
      <c r="A2016" s="23"/>
    </row>
    <row r="2017" ht="12.75">
      <c r="A2017" s="23"/>
    </row>
    <row r="2018" ht="12.75">
      <c r="A2018" s="23"/>
    </row>
    <row r="2019" ht="12.75">
      <c r="A2019" s="23"/>
    </row>
    <row r="2020" ht="12.75">
      <c r="A2020" s="23"/>
    </row>
    <row r="2021" ht="12.75">
      <c r="A2021" s="23"/>
    </row>
    <row r="2022" ht="12.75">
      <c r="A2022" s="23"/>
    </row>
    <row r="2023" ht="12.75">
      <c r="A2023" s="23"/>
    </row>
    <row r="2024" ht="12.75">
      <c r="A2024" s="23"/>
    </row>
    <row r="2025" ht="12.75">
      <c r="A2025" s="23"/>
    </row>
    <row r="2026" ht="12.75">
      <c r="A2026" s="23"/>
    </row>
    <row r="2027" ht="12.75">
      <c r="A2027" s="23"/>
    </row>
    <row r="2028" ht="12.75">
      <c r="A2028" s="23"/>
    </row>
    <row r="2029" ht="12.75">
      <c r="A2029" s="23"/>
    </row>
    <row r="2030" ht="12.75">
      <c r="A2030" s="23"/>
    </row>
    <row r="2031" ht="12.75">
      <c r="A2031" s="23"/>
    </row>
    <row r="2032" ht="12.75">
      <c r="A2032" s="23"/>
    </row>
    <row r="2033" ht="12.75">
      <c r="A2033" s="23"/>
    </row>
    <row r="2034" ht="12.75">
      <c r="A2034" s="23"/>
    </row>
    <row r="2035" ht="12.75">
      <c r="A2035" s="23"/>
    </row>
    <row r="2036" ht="12.75">
      <c r="A2036" s="23"/>
    </row>
    <row r="2037" ht="12.75">
      <c r="A2037" s="23"/>
    </row>
    <row r="2038" ht="12.75">
      <c r="A2038" s="23"/>
    </row>
    <row r="2039" ht="12.75">
      <c r="A2039" s="23"/>
    </row>
    <row r="2040" ht="12.75">
      <c r="A2040" s="23"/>
    </row>
    <row r="2041" ht="12.75">
      <c r="A2041" s="23"/>
    </row>
    <row r="2042" ht="12.75">
      <c r="A2042" s="23"/>
    </row>
    <row r="2043" ht="12.75">
      <c r="A2043" s="23"/>
    </row>
    <row r="2044" ht="12.75">
      <c r="A2044" s="23"/>
    </row>
    <row r="2045" ht="12.75">
      <c r="A2045" s="23"/>
    </row>
    <row r="2046" ht="12.75">
      <c r="A2046" s="23"/>
    </row>
    <row r="2047" ht="12.75">
      <c r="A2047" s="23"/>
    </row>
    <row r="2048" ht="12.75">
      <c r="A2048" s="23"/>
    </row>
    <row r="2049" ht="12.75">
      <c r="A2049" s="23"/>
    </row>
    <row r="2050" ht="12.75">
      <c r="A2050" s="23"/>
    </row>
    <row r="2051" ht="12.75">
      <c r="A2051" s="23"/>
    </row>
    <row r="2052" ht="12.75">
      <c r="A2052" s="23"/>
    </row>
    <row r="2053" ht="12.75">
      <c r="A2053" s="23"/>
    </row>
    <row r="2054" ht="12.75">
      <c r="A2054" s="23"/>
    </row>
    <row r="2055" ht="12.75">
      <c r="A2055" s="23"/>
    </row>
    <row r="2056" ht="12.75">
      <c r="A2056" s="23"/>
    </row>
    <row r="2057" ht="12.75">
      <c r="A2057" s="23"/>
    </row>
    <row r="2058" ht="12.75">
      <c r="A2058" s="23"/>
    </row>
    <row r="2059" ht="12.75">
      <c r="A2059" s="23"/>
    </row>
    <row r="2060" ht="12.75">
      <c r="A2060" s="23"/>
    </row>
    <row r="2061" ht="12.75">
      <c r="A2061" s="23"/>
    </row>
    <row r="2062" ht="12.75">
      <c r="A2062" s="23"/>
    </row>
    <row r="2063" ht="12.75">
      <c r="A2063" s="23"/>
    </row>
    <row r="2064" ht="12.75">
      <c r="A2064" s="23"/>
    </row>
    <row r="2065" ht="12.75">
      <c r="A2065" s="23"/>
    </row>
    <row r="2066" ht="12.75">
      <c r="A2066" s="23"/>
    </row>
    <row r="2067" ht="12.75">
      <c r="A2067" s="23"/>
    </row>
    <row r="2068" ht="12.75">
      <c r="A2068" s="23"/>
    </row>
    <row r="2069" ht="12.75">
      <c r="A2069" s="23"/>
    </row>
    <row r="2070" ht="12.75">
      <c r="A2070" s="23"/>
    </row>
    <row r="2071" ht="12.75">
      <c r="A2071" s="23"/>
    </row>
    <row r="2072" ht="12.75">
      <c r="A2072" s="23"/>
    </row>
    <row r="2073" ht="12.75">
      <c r="A2073" s="23"/>
    </row>
    <row r="2074" ht="12.75">
      <c r="A2074" s="23"/>
    </row>
    <row r="2075" ht="12.75">
      <c r="A2075" s="23"/>
    </row>
    <row r="2076" ht="12.75">
      <c r="A2076" s="23"/>
    </row>
    <row r="2077" ht="12.75">
      <c r="A2077" s="23"/>
    </row>
    <row r="2078" ht="12.75">
      <c r="A2078" s="23"/>
    </row>
    <row r="2079" ht="12.75">
      <c r="A2079" s="23"/>
    </row>
    <row r="2080" ht="12.75">
      <c r="A2080" s="23"/>
    </row>
    <row r="2081" ht="12.75">
      <c r="A2081" s="23"/>
    </row>
    <row r="2082" ht="12.75">
      <c r="A2082" s="23"/>
    </row>
    <row r="2083" ht="12.75">
      <c r="A2083" s="23"/>
    </row>
    <row r="2084" ht="12.75">
      <c r="A2084" s="23"/>
    </row>
    <row r="2085" ht="12.75">
      <c r="A2085" s="23"/>
    </row>
    <row r="2086" ht="12.75">
      <c r="A2086" s="23"/>
    </row>
    <row r="2087" ht="12.75">
      <c r="A2087" s="23"/>
    </row>
    <row r="2088" ht="12.75">
      <c r="A2088" s="23"/>
    </row>
    <row r="2089" ht="12.75">
      <c r="A2089" s="23"/>
    </row>
    <row r="2090" ht="12.75">
      <c r="A2090" s="23"/>
    </row>
    <row r="2091" ht="12.75">
      <c r="A2091" s="23"/>
    </row>
    <row r="2092" ht="12.75">
      <c r="A2092" s="23"/>
    </row>
    <row r="2093" ht="12.75">
      <c r="A2093" s="23"/>
    </row>
    <row r="2094" ht="12.75">
      <c r="A2094" s="23"/>
    </row>
    <row r="2095" ht="12.75">
      <c r="A2095" s="23"/>
    </row>
    <row r="2096" ht="12.75">
      <c r="A2096" s="23"/>
    </row>
    <row r="2097" ht="12.75">
      <c r="A2097" s="23"/>
    </row>
    <row r="2098" ht="12.75">
      <c r="A2098" s="23"/>
    </row>
    <row r="2099" ht="12.75">
      <c r="A2099" s="23"/>
    </row>
    <row r="2100" ht="12.75">
      <c r="A2100" s="23"/>
    </row>
    <row r="2101" ht="12.75">
      <c r="A2101" s="23"/>
    </row>
    <row r="2102" ht="12.75">
      <c r="A2102" s="23"/>
    </row>
    <row r="2103" ht="12.75">
      <c r="A2103" s="23"/>
    </row>
    <row r="2104" ht="12.75">
      <c r="A2104" s="23"/>
    </row>
    <row r="2105" ht="12.75">
      <c r="A2105" s="23"/>
    </row>
    <row r="2106" ht="12.75">
      <c r="A2106" s="23"/>
    </row>
    <row r="2107" ht="12.75">
      <c r="A2107" s="23"/>
    </row>
    <row r="2108" ht="12.75">
      <c r="A2108" s="23"/>
    </row>
    <row r="2109" ht="12.75">
      <c r="A2109" s="23"/>
    </row>
    <row r="2110" ht="12.75">
      <c r="A2110" s="23"/>
    </row>
    <row r="2111" ht="12.75">
      <c r="A2111" s="23"/>
    </row>
    <row r="2112" ht="12.75">
      <c r="A2112" s="23"/>
    </row>
    <row r="2113" ht="12.75">
      <c r="A2113" s="23"/>
    </row>
    <row r="2114" ht="12.75">
      <c r="A2114" s="23"/>
    </row>
    <row r="2115" ht="12.75">
      <c r="A2115" s="23"/>
    </row>
    <row r="2116" ht="12.75">
      <c r="A2116" s="23"/>
    </row>
    <row r="2117" ht="12.75">
      <c r="A2117" s="23"/>
    </row>
    <row r="2118" ht="12.75">
      <c r="A2118" s="23"/>
    </row>
    <row r="2119" ht="12.75">
      <c r="A2119" s="23"/>
    </row>
    <row r="2120" ht="12.75">
      <c r="A2120" s="23"/>
    </row>
    <row r="2121" ht="12.75">
      <c r="A2121" s="23"/>
    </row>
    <row r="2122" ht="12.75">
      <c r="A2122" s="23"/>
    </row>
    <row r="2123" ht="12.75">
      <c r="A2123" s="23"/>
    </row>
    <row r="2124" ht="12.75">
      <c r="A2124" s="23"/>
    </row>
    <row r="2125" ht="12.75">
      <c r="A2125" s="23"/>
    </row>
    <row r="2126" ht="12.75">
      <c r="A2126" s="23"/>
    </row>
    <row r="2127" ht="12.75">
      <c r="A2127" s="23"/>
    </row>
    <row r="2128" ht="12.75">
      <c r="A2128" s="23"/>
    </row>
    <row r="2129" ht="12.75">
      <c r="A2129" s="23"/>
    </row>
    <row r="2130" ht="12.75">
      <c r="A2130" s="23"/>
    </row>
    <row r="2131" ht="12.75">
      <c r="A2131" s="23"/>
    </row>
    <row r="2132" ht="12.75">
      <c r="A2132" s="23"/>
    </row>
    <row r="2133" ht="12.75">
      <c r="A2133" s="23"/>
    </row>
    <row r="2134" ht="12.75">
      <c r="A2134" s="23"/>
    </row>
    <row r="2135" ht="12.75">
      <c r="A2135" s="23"/>
    </row>
    <row r="2136" ht="12.75">
      <c r="A2136" s="23"/>
    </row>
    <row r="2137" ht="12.75">
      <c r="A2137" s="23"/>
    </row>
    <row r="2138" ht="12.75">
      <c r="A2138" s="23"/>
    </row>
    <row r="2139" ht="12.75">
      <c r="A2139" s="23"/>
    </row>
    <row r="2140" ht="12.75">
      <c r="A2140" s="23"/>
    </row>
    <row r="2141" ht="12.75">
      <c r="A2141" s="23"/>
    </row>
    <row r="2142" ht="12.75">
      <c r="A2142" s="23"/>
    </row>
    <row r="2143" ht="12.75">
      <c r="A2143" s="23"/>
    </row>
    <row r="2144" ht="12.75">
      <c r="A2144" s="23"/>
    </row>
    <row r="2145" ht="12.75">
      <c r="A2145" s="23"/>
    </row>
    <row r="2146" ht="12.75">
      <c r="A2146" s="23"/>
    </row>
    <row r="2147" ht="12.75">
      <c r="A2147" s="23"/>
    </row>
    <row r="2148" ht="12.75">
      <c r="A2148" s="23"/>
    </row>
    <row r="2149" ht="12.75">
      <c r="A2149" s="23"/>
    </row>
    <row r="2150" ht="12.75">
      <c r="A2150" s="23"/>
    </row>
    <row r="2151" ht="12.75">
      <c r="A2151" s="23"/>
    </row>
    <row r="2152" ht="12.75">
      <c r="A2152" s="23"/>
    </row>
    <row r="2153" ht="12.75">
      <c r="A2153" s="23"/>
    </row>
    <row r="2154" ht="12.75">
      <c r="A2154" s="23"/>
    </row>
    <row r="2155" ht="12.75">
      <c r="A2155" s="23"/>
    </row>
    <row r="2156" ht="12.75">
      <c r="A2156" s="23"/>
    </row>
    <row r="2157" ht="12.75">
      <c r="A2157" s="23"/>
    </row>
    <row r="2158" ht="12.75">
      <c r="A2158" s="23"/>
    </row>
    <row r="2159" ht="12.75">
      <c r="A2159" s="23"/>
    </row>
    <row r="2160" ht="12.75">
      <c r="A2160" s="23"/>
    </row>
    <row r="2161" ht="12.75">
      <c r="A2161" s="23"/>
    </row>
    <row r="2162" ht="12.75">
      <c r="A2162" s="23"/>
    </row>
    <row r="2163" ht="12.75">
      <c r="A2163" s="23"/>
    </row>
    <row r="2164" ht="12.75">
      <c r="A2164" s="23"/>
    </row>
    <row r="2165" ht="12.75">
      <c r="A2165" s="23"/>
    </row>
    <row r="2166" ht="12.75">
      <c r="A2166" s="23"/>
    </row>
    <row r="2167" ht="12.75">
      <c r="A2167" s="23"/>
    </row>
    <row r="2168" ht="12.75">
      <c r="A2168" s="23"/>
    </row>
    <row r="2169" ht="12.75">
      <c r="A2169" s="23"/>
    </row>
    <row r="2170" ht="12.75">
      <c r="A2170" s="23"/>
    </row>
    <row r="2171" ht="12.75">
      <c r="A2171" s="23"/>
    </row>
    <row r="2172" ht="12.75">
      <c r="A2172" s="23"/>
    </row>
    <row r="2173" ht="12.75">
      <c r="A2173" s="23"/>
    </row>
    <row r="2174" ht="12.75">
      <c r="A2174" s="23"/>
    </row>
    <row r="2175" ht="12.75">
      <c r="A2175" s="23"/>
    </row>
    <row r="2176" ht="12.75">
      <c r="A2176" s="23"/>
    </row>
    <row r="2177" ht="12.75">
      <c r="A2177" s="23"/>
    </row>
    <row r="2178" ht="12.75">
      <c r="A2178" s="23"/>
    </row>
    <row r="2179" ht="12.75">
      <c r="A2179" s="23"/>
    </row>
    <row r="2180" ht="12.75">
      <c r="A2180" s="23"/>
    </row>
    <row r="2181" ht="12.75">
      <c r="A2181" s="23"/>
    </row>
    <row r="2182" ht="12.75">
      <c r="A2182" s="23"/>
    </row>
    <row r="2183" ht="12.75">
      <c r="A2183" s="23"/>
    </row>
    <row r="2184" ht="12.75">
      <c r="A2184" s="23"/>
    </row>
    <row r="2185" ht="12.75">
      <c r="A2185" s="23"/>
    </row>
    <row r="2186" ht="12.75">
      <c r="A2186" s="23"/>
    </row>
    <row r="2187" ht="12.75">
      <c r="A2187" s="23"/>
    </row>
    <row r="2188" ht="12.75">
      <c r="A2188" s="23"/>
    </row>
    <row r="2189" ht="12.75">
      <c r="A2189" s="23"/>
    </row>
    <row r="2190" ht="12.75">
      <c r="A2190" s="23"/>
    </row>
    <row r="2191" ht="12.75">
      <c r="A2191" s="23"/>
    </row>
    <row r="2192" ht="12.75">
      <c r="A2192" s="23"/>
    </row>
    <row r="2193" ht="12.75">
      <c r="A2193" s="23"/>
    </row>
    <row r="2194" ht="12.75">
      <c r="A2194" s="23"/>
    </row>
    <row r="2195" ht="12.75">
      <c r="A2195" s="23"/>
    </row>
    <row r="2196" ht="12.75">
      <c r="A2196" s="23"/>
    </row>
    <row r="2197" ht="12.75">
      <c r="A2197" s="23"/>
    </row>
    <row r="2198" ht="12.75">
      <c r="A2198" s="23"/>
    </row>
    <row r="2199" ht="12.75">
      <c r="A2199" s="23"/>
    </row>
    <row r="2200" ht="12.75">
      <c r="A2200" s="23"/>
    </row>
    <row r="2201" ht="12.75">
      <c r="A2201" s="23"/>
    </row>
    <row r="2202" ht="12.75">
      <c r="A2202" s="23"/>
    </row>
    <row r="2203" ht="12.75">
      <c r="A2203" s="23"/>
    </row>
    <row r="2204" ht="12.75">
      <c r="A2204" s="23"/>
    </row>
    <row r="2205" ht="12.75">
      <c r="A2205" s="23"/>
    </row>
    <row r="2206" ht="12.75">
      <c r="A2206" s="23"/>
    </row>
    <row r="2207" ht="12.75">
      <c r="A2207" s="23"/>
    </row>
    <row r="2208" ht="12.75">
      <c r="A2208" s="23"/>
    </row>
    <row r="2209" ht="12.75">
      <c r="A2209" s="23"/>
    </row>
    <row r="2210" ht="12.75">
      <c r="A2210" s="23"/>
    </row>
    <row r="2211" ht="12.75">
      <c r="A2211" s="23"/>
    </row>
    <row r="2212" ht="12.75">
      <c r="A2212" s="23"/>
    </row>
    <row r="2213" ht="12.75">
      <c r="A2213" s="23"/>
    </row>
    <row r="2214" ht="12.75">
      <c r="A2214" s="23"/>
    </row>
    <row r="2215" ht="12.75">
      <c r="A2215" s="23"/>
    </row>
    <row r="2216" ht="12.75">
      <c r="A2216" s="23"/>
    </row>
    <row r="2217" ht="12.75">
      <c r="A2217" s="23"/>
    </row>
    <row r="2218" ht="12.75">
      <c r="A2218" s="23"/>
    </row>
    <row r="2219" ht="12.75">
      <c r="A2219" s="23"/>
    </row>
    <row r="2220" ht="12.75">
      <c r="A2220" s="23"/>
    </row>
    <row r="2221" ht="12.75">
      <c r="A2221" s="23"/>
    </row>
    <row r="2222" ht="12.75">
      <c r="A2222" s="23"/>
    </row>
    <row r="2223" ht="12.75">
      <c r="A2223" s="23"/>
    </row>
    <row r="2224" ht="12.75">
      <c r="A2224" s="23"/>
    </row>
    <row r="2225" ht="12.75">
      <c r="A2225" s="23"/>
    </row>
    <row r="2226" ht="12.75">
      <c r="A2226" s="23"/>
    </row>
    <row r="2227" ht="12.75">
      <c r="A2227" s="23"/>
    </row>
    <row r="2228" ht="12.75">
      <c r="A2228" s="23"/>
    </row>
    <row r="2229" ht="12.75">
      <c r="A2229" s="23"/>
    </row>
    <row r="2230" ht="12.75">
      <c r="A2230" s="23"/>
    </row>
    <row r="2231" ht="12.75">
      <c r="A2231" s="23"/>
    </row>
    <row r="2232" ht="12.75">
      <c r="A2232" s="23"/>
    </row>
    <row r="2233" ht="12.75">
      <c r="A2233" s="23"/>
    </row>
    <row r="2234" ht="12.75">
      <c r="A2234" s="23"/>
    </row>
    <row r="2235" ht="12.75">
      <c r="A2235" s="23"/>
    </row>
    <row r="2236" ht="12.75">
      <c r="A2236" s="23"/>
    </row>
    <row r="2237" ht="12.75">
      <c r="A2237" s="23"/>
    </row>
    <row r="2238" ht="12.75">
      <c r="A2238" s="23"/>
    </row>
    <row r="2239" ht="12.75">
      <c r="A2239" s="23"/>
    </row>
    <row r="2240" ht="12.75">
      <c r="A2240" s="23"/>
    </row>
    <row r="2241" ht="12.75">
      <c r="A2241" s="23"/>
    </row>
    <row r="2242" ht="12.75">
      <c r="A2242" s="23"/>
    </row>
    <row r="2243" ht="12.75">
      <c r="A2243" s="23"/>
    </row>
    <row r="2244" ht="12.75">
      <c r="A2244" s="23"/>
    </row>
    <row r="2245" ht="12.75">
      <c r="A2245" s="23"/>
    </row>
    <row r="2246" ht="12.75">
      <c r="A2246" s="23"/>
    </row>
    <row r="2247" ht="12.75">
      <c r="A2247" s="23"/>
    </row>
    <row r="2248" ht="12.75">
      <c r="A2248" s="23"/>
    </row>
    <row r="2249" ht="12.75">
      <c r="A2249" s="23"/>
    </row>
    <row r="2250" ht="12.75">
      <c r="A2250" s="23"/>
    </row>
    <row r="2251" ht="12.75">
      <c r="A2251" s="23"/>
    </row>
    <row r="2252" ht="12.75">
      <c r="A2252" s="23"/>
    </row>
    <row r="2253" ht="12.75">
      <c r="A2253" s="23"/>
    </row>
    <row r="2254" ht="12.75">
      <c r="A2254" s="23"/>
    </row>
    <row r="2255" ht="12.75">
      <c r="A2255" s="23"/>
    </row>
    <row r="2256" ht="12.75">
      <c r="A2256" s="23"/>
    </row>
    <row r="2257" ht="12.75">
      <c r="A2257" s="23"/>
    </row>
    <row r="2258" ht="12.75">
      <c r="A2258" s="23"/>
    </row>
    <row r="2259" ht="12.75">
      <c r="A2259" s="23"/>
    </row>
    <row r="2260" ht="12.75">
      <c r="A2260" s="23"/>
    </row>
    <row r="2261" ht="12.75">
      <c r="A2261" s="23"/>
    </row>
    <row r="2262" ht="12.75">
      <c r="A2262" s="23"/>
    </row>
    <row r="2263" ht="12.75">
      <c r="A2263" s="23"/>
    </row>
    <row r="2264" ht="12.75">
      <c r="A2264" s="23"/>
    </row>
    <row r="2265" ht="12.75">
      <c r="A2265" s="23"/>
    </row>
    <row r="2266" ht="12.75">
      <c r="A2266" s="23"/>
    </row>
    <row r="2267" ht="12.75">
      <c r="A2267" s="23"/>
    </row>
    <row r="2268" ht="12.75">
      <c r="A2268" s="23"/>
    </row>
    <row r="2269" ht="12.75">
      <c r="A2269" s="23"/>
    </row>
    <row r="2270" ht="12.75">
      <c r="A2270" s="23"/>
    </row>
    <row r="2271" ht="12.75">
      <c r="A2271" s="23"/>
    </row>
    <row r="2272" ht="12.75">
      <c r="A2272" s="23"/>
    </row>
    <row r="2273" ht="12.75">
      <c r="A2273" s="23"/>
    </row>
    <row r="2274" ht="12.75">
      <c r="A2274" s="23"/>
    </row>
    <row r="2275" ht="12.75">
      <c r="A2275" s="23"/>
    </row>
    <row r="2276" ht="12.75">
      <c r="A2276" s="23"/>
    </row>
    <row r="2277" ht="12.75">
      <c r="A2277" s="23"/>
    </row>
    <row r="2278" ht="12.75">
      <c r="A2278" s="23"/>
    </row>
    <row r="2279" ht="12.75">
      <c r="A2279" s="23"/>
    </row>
    <row r="2280" ht="12.75">
      <c r="A2280" s="23"/>
    </row>
    <row r="2281" ht="12.75">
      <c r="A2281" s="23"/>
    </row>
    <row r="2282" ht="12.75">
      <c r="A2282" s="23"/>
    </row>
    <row r="2283" ht="12.75">
      <c r="A2283" s="23"/>
    </row>
    <row r="2284" ht="12.75">
      <c r="A2284" s="23"/>
    </row>
    <row r="2285" ht="12.75">
      <c r="A2285" s="23"/>
    </row>
    <row r="2286" ht="12.75">
      <c r="A2286" s="23"/>
    </row>
    <row r="2287" ht="12.75">
      <c r="A2287" s="23"/>
    </row>
    <row r="2288" ht="12.75">
      <c r="A2288" s="23"/>
    </row>
    <row r="2289" ht="12.75">
      <c r="A2289" s="23"/>
    </row>
    <row r="2290" ht="12.75">
      <c r="A2290" s="23"/>
    </row>
    <row r="2291" ht="12.75">
      <c r="A2291" s="23"/>
    </row>
    <row r="2292" ht="12.75">
      <c r="A2292" s="23"/>
    </row>
    <row r="2293" ht="12.75">
      <c r="A2293" s="23"/>
    </row>
    <row r="2294" ht="12.75">
      <c r="A2294" s="23"/>
    </row>
    <row r="2295" ht="12.75">
      <c r="A2295" s="23"/>
    </row>
    <row r="2296" ht="12.75">
      <c r="A2296" s="23"/>
    </row>
    <row r="2297" ht="12.75">
      <c r="A2297" s="23"/>
    </row>
    <row r="2298" ht="12.75">
      <c r="A2298" s="23"/>
    </row>
    <row r="2299" ht="12.75">
      <c r="A2299" s="23"/>
    </row>
    <row r="2300" ht="12.75">
      <c r="A2300" s="23"/>
    </row>
    <row r="2301" ht="12.75">
      <c r="A2301" s="23"/>
    </row>
    <row r="2302" ht="12.75">
      <c r="A2302" s="23"/>
    </row>
    <row r="2303" ht="12.75">
      <c r="A2303" s="23"/>
    </row>
    <row r="2304" ht="12.75">
      <c r="A2304" s="23"/>
    </row>
    <row r="2305" ht="12.75">
      <c r="A2305" s="23"/>
    </row>
    <row r="2306" ht="12.75">
      <c r="A2306" s="23"/>
    </row>
    <row r="2307" ht="12.75">
      <c r="A2307" s="23"/>
    </row>
    <row r="2308" ht="12.75">
      <c r="A2308" s="23"/>
    </row>
    <row r="2309" ht="12.75">
      <c r="A2309" s="23"/>
    </row>
    <row r="2310" ht="12.75">
      <c r="A2310" s="23"/>
    </row>
    <row r="2311" ht="12.75">
      <c r="A2311" s="23"/>
    </row>
    <row r="2312" ht="12.75">
      <c r="A2312" s="23"/>
    </row>
    <row r="2313" ht="12.75">
      <c r="A2313" s="23"/>
    </row>
    <row r="2314" ht="12.75">
      <c r="A2314" s="23"/>
    </row>
    <row r="2315" ht="12.75">
      <c r="A2315" s="23"/>
    </row>
    <row r="2316" ht="12.75">
      <c r="A2316" s="23"/>
    </row>
    <row r="2317" ht="12.75">
      <c r="A2317" s="23"/>
    </row>
    <row r="2318" ht="12.75">
      <c r="A2318" s="23"/>
    </row>
    <row r="2319" ht="12.75">
      <c r="A2319" s="23"/>
    </row>
    <row r="2320" ht="12.75">
      <c r="A2320" s="23"/>
    </row>
    <row r="2321" ht="12.75">
      <c r="A2321" s="23"/>
    </row>
    <row r="2322" ht="12.75">
      <c r="A2322" s="23"/>
    </row>
    <row r="2323" ht="12.75">
      <c r="A2323" s="23"/>
    </row>
    <row r="2324" ht="12.75">
      <c r="A2324" s="23"/>
    </row>
    <row r="2325" ht="12.75">
      <c r="A2325" s="23"/>
    </row>
    <row r="2326" ht="12.75">
      <c r="A2326" s="23"/>
    </row>
    <row r="2327" ht="12.75">
      <c r="A2327" s="23"/>
    </row>
    <row r="2328" ht="12.75">
      <c r="A2328" s="23"/>
    </row>
    <row r="2329" ht="12.75">
      <c r="A2329" s="23"/>
    </row>
    <row r="2330" ht="12.75">
      <c r="A2330" s="23"/>
    </row>
    <row r="2331" ht="12.75">
      <c r="A2331" s="23"/>
    </row>
    <row r="2332" ht="12.75">
      <c r="A2332" s="23"/>
    </row>
    <row r="2333" ht="12.75">
      <c r="A2333" s="23"/>
    </row>
    <row r="2334" ht="12.75">
      <c r="A2334" s="23"/>
    </row>
    <row r="2335" ht="12.75">
      <c r="A2335" s="23"/>
    </row>
    <row r="2336" ht="12.75">
      <c r="A2336" s="23"/>
    </row>
    <row r="2337" ht="12.75">
      <c r="A2337" s="23"/>
    </row>
    <row r="2338" ht="12.75">
      <c r="A2338" s="23"/>
    </row>
    <row r="2339" ht="12.75">
      <c r="A2339" s="23"/>
    </row>
    <row r="2340" ht="12.75">
      <c r="A2340" s="23"/>
    </row>
    <row r="2341" ht="12.75">
      <c r="A2341" s="23"/>
    </row>
    <row r="2342" ht="12.75">
      <c r="A2342" s="23"/>
    </row>
    <row r="2343" ht="12.75">
      <c r="A2343" s="23"/>
    </row>
    <row r="2344" ht="12.75">
      <c r="A2344" s="23"/>
    </row>
    <row r="2345" ht="12.75">
      <c r="A2345" s="23"/>
    </row>
    <row r="2346" ht="12.75">
      <c r="A2346" s="23"/>
    </row>
    <row r="2347" ht="12.75">
      <c r="A2347" s="23"/>
    </row>
    <row r="2348" ht="12.75">
      <c r="A2348" s="23"/>
    </row>
    <row r="2349" ht="12.75">
      <c r="A2349" s="23"/>
    </row>
    <row r="2350" ht="12.75">
      <c r="A2350" s="23"/>
    </row>
    <row r="2351" ht="12.75">
      <c r="A2351" s="23"/>
    </row>
    <row r="2352" ht="12.75">
      <c r="A2352" s="23"/>
    </row>
    <row r="2353" ht="12.75">
      <c r="A2353" s="23"/>
    </row>
    <row r="2354" ht="12.75">
      <c r="A2354" s="23"/>
    </row>
    <row r="2355" ht="12.75">
      <c r="A2355" s="23"/>
    </row>
    <row r="2356" ht="12.75">
      <c r="A2356" s="23"/>
    </row>
    <row r="2357" ht="12.75">
      <c r="A2357" s="23"/>
    </row>
    <row r="2358" ht="12.75">
      <c r="A2358" s="23"/>
    </row>
    <row r="2359" ht="12.75">
      <c r="A2359" s="23"/>
    </row>
    <row r="2360" ht="12.75">
      <c r="A2360" s="23"/>
    </row>
    <row r="2361" ht="12.75">
      <c r="A2361" s="23"/>
    </row>
    <row r="2362" ht="12.75">
      <c r="A2362" s="23"/>
    </row>
    <row r="2363" ht="12.75">
      <c r="A2363" s="23"/>
    </row>
    <row r="2364" ht="12.75">
      <c r="A2364" s="23"/>
    </row>
    <row r="2365" ht="12.75">
      <c r="A2365" s="23"/>
    </row>
    <row r="2366" ht="12.75">
      <c r="A2366" s="23"/>
    </row>
    <row r="2367" ht="12.75">
      <c r="A2367" s="23"/>
    </row>
    <row r="2368" ht="12.75">
      <c r="A2368" s="23"/>
    </row>
    <row r="2369" ht="12.75">
      <c r="A2369" s="23"/>
    </row>
    <row r="2370" ht="12.75">
      <c r="A2370" s="23"/>
    </row>
    <row r="2371" ht="12.75">
      <c r="A2371" s="23"/>
    </row>
    <row r="2372" ht="12.75">
      <c r="A2372" s="23"/>
    </row>
    <row r="2373" ht="12.75">
      <c r="A2373" s="23"/>
    </row>
    <row r="2374" ht="12.75">
      <c r="A2374" s="23"/>
    </row>
    <row r="2375" ht="12.75">
      <c r="A2375" s="23"/>
    </row>
    <row r="2376" ht="12.75">
      <c r="A2376" s="23"/>
    </row>
    <row r="2377" ht="12.75">
      <c r="A2377" s="23"/>
    </row>
    <row r="2378" ht="12.75">
      <c r="A2378" s="23"/>
    </row>
    <row r="2379" ht="12.75">
      <c r="A2379" s="23"/>
    </row>
    <row r="2380" ht="12.75">
      <c r="A2380" s="23"/>
    </row>
    <row r="2381" ht="12.75">
      <c r="A2381" s="23"/>
    </row>
    <row r="2382" ht="12.75">
      <c r="A2382" s="23"/>
    </row>
    <row r="2383" ht="12.75">
      <c r="A2383" s="23"/>
    </row>
    <row r="2384" ht="12.75">
      <c r="A2384" s="23"/>
    </row>
    <row r="2385" ht="12.75">
      <c r="A2385" s="23"/>
    </row>
    <row r="2386" ht="12.75">
      <c r="A2386" s="23"/>
    </row>
    <row r="2387" ht="12.75">
      <c r="A2387" s="23"/>
    </row>
    <row r="2388" ht="12.75">
      <c r="A2388" s="23"/>
    </row>
    <row r="2389" ht="12.75">
      <c r="A2389" s="23"/>
    </row>
    <row r="2390" ht="12.75">
      <c r="A2390" s="23"/>
    </row>
    <row r="2391" ht="12.75">
      <c r="A2391" s="23"/>
    </row>
    <row r="2392" ht="12.75">
      <c r="A2392" s="23"/>
    </row>
    <row r="2393" ht="12.75">
      <c r="A2393" s="23"/>
    </row>
    <row r="2394" ht="12.75">
      <c r="A2394" s="23"/>
    </row>
    <row r="2395" ht="12.75">
      <c r="A2395" s="23"/>
    </row>
    <row r="2396" ht="12.75">
      <c r="A2396" s="23"/>
    </row>
    <row r="2397" ht="12.75">
      <c r="A2397" s="23"/>
    </row>
    <row r="2398" ht="12.75">
      <c r="A2398" s="23"/>
    </row>
    <row r="2399" ht="12.75">
      <c r="A2399" s="23"/>
    </row>
    <row r="2400" ht="12.75">
      <c r="A2400" s="23"/>
    </row>
    <row r="2401" ht="12.75">
      <c r="A2401" s="23"/>
    </row>
    <row r="2402" ht="12.75">
      <c r="A2402" s="23"/>
    </row>
    <row r="2403" ht="12.75">
      <c r="A2403" s="23"/>
    </row>
    <row r="2404" ht="12.75">
      <c r="A2404" s="23"/>
    </row>
    <row r="2405" ht="12.75">
      <c r="A2405" s="23"/>
    </row>
    <row r="2406" ht="12.75">
      <c r="A2406" s="23"/>
    </row>
    <row r="2407" ht="12.75">
      <c r="A2407" s="23"/>
    </row>
    <row r="2408" ht="12.75">
      <c r="A2408" s="23"/>
    </row>
    <row r="2409" ht="12.75">
      <c r="A2409" s="23"/>
    </row>
    <row r="2410" ht="12.75">
      <c r="A2410" s="23"/>
    </row>
    <row r="2411" ht="12.75">
      <c r="A2411" s="23"/>
    </row>
    <row r="2412" ht="12.75">
      <c r="A2412" s="23"/>
    </row>
    <row r="2413" ht="12.75">
      <c r="A2413" s="23"/>
    </row>
    <row r="2414" ht="12.75">
      <c r="A2414" s="23"/>
    </row>
    <row r="2415" ht="12.75">
      <c r="A2415" s="23"/>
    </row>
    <row r="2416" ht="12.75">
      <c r="A2416" s="23"/>
    </row>
    <row r="2417" ht="12.75">
      <c r="A2417" s="23"/>
    </row>
    <row r="2418" ht="12.75">
      <c r="A2418" s="23"/>
    </row>
    <row r="2419" ht="12.75">
      <c r="A2419" s="23"/>
    </row>
    <row r="2420" ht="12.75">
      <c r="A2420" s="23"/>
    </row>
    <row r="2421" ht="12.75">
      <c r="A2421" s="23"/>
    </row>
    <row r="2422" ht="12.75">
      <c r="A2422" s="23"/>
    </row>
    <row r="2423" ht="12.75">
      <c r="A2423" s="23"/>
    </row>
    <row r="2424" ht="12.75">
      <c r="A2424" s="23"/>
    </row>
    <row r="2425" ht="12.75">
      <c r="A2425" s="23"/>
    </row>
    <row r="2426" ht="12.75">
      <c r="A2426" s="23"/>
    </row>
    <row r="2427" ht="12.75">
      <c r="A2427" s="23"/>
    </row>
    <row r="2428" ht="12.75">
      <c r="A2428" s="23"/>
    </row>
    <row r="2429" ht="12.75">
      <c r="A2429" s="23"/>
    </row>
    <row r="2430" ht="12.75">
      <c r="A2430" s="23"/>
    </row>
    <row r="2431" ht="12.75">
      <c r="A2431" s="23"/>
    </row>
    <row r="2432" ht="12.75">
      <c r="A2432" s="23"/>
    </row>
    <row r="2433" ht="12.75">
      <c r="A2433" s="23"/>
    </row>
    <row r="2434" ht="12.75">
      <c r="A2434" s="23"/>
    </row>
    <row r="2435" ht="12.75">
      <c r="A2435" s="23"/>
    </row>
    <row r="2436" ht="12.75">
      <c r="A2436" s="23"/>
    </row>
    <row r="2437" ht="12.75">
      <c r="A2437" s="23"/>
    </row>
    <row r="2438" ht="12.75">
      <c r="A2438" s="23"/>
    </row>
    <row r="2439" ht="12.75">
      <c r="A2439" s="23"/>
    </row>
    <row r="2440" ht="12.75">
      <c r="A2440" s="23"/>
    </row>
    <row r="2441" ht="12.75">
      <c r="A2441" s="23"/>
    </row>
    <row r="2442" ht="12.75">
      <c r="A2442" s="23"/>
    </row>
    <row r="2443" ht="12.75">
      <c r="A2443" s="23"/>
    </row>
    <row r="2444" ht="12.75">
      <c r="A2444" s="23"/>
    </row>
    <row r="2445" ht="12.75">
      <c r="A2445" s="23"/>
    </row>
    <row r="2446" ht="12.75">
      <c r="A2446" s="23"/>
    </row>
    <row r="2447" ht="12.75">
      <c r="A2447" s="23"/>
    </row>
    <row r="2448" ht="12.75">
      <c r="A2448" s="23"/>
    </row>
    <row r="2449" ht="12.75">
      <c r="A2449" s="23"/>
    </row>
    <row r="2450" ht="12.75">
      <c r="A2450" s="23"/>
    </row>
    <row r="2451" ht="12.75">
      <c r="A2451" s="23"/>
    </row>
    <row r="2452" ht="12.75">
      <c r="A2452" s="23"/>
    </row>
    <row r="2453" ht="12.75">
      <c r="A2453" s="23"/>
    </row>
    <row r="2454" ht="12.75">
      <c r="A2454" s="23"/>
    </row>
    <row r="2455" ht="12.75">
      <c r="A2455" s="23"/>
    </row>
    <row r="2456" ht="12.75">
      <c r="A2456" s="23"/>
    </row>
    <row r="2457" ht="12.75">
      <c r="A2457" s="23"/>
    </row>
    <row r="2458" ht="12.75">
      <c r="A2458" s="23"/>
    </row>
    <row r="2459" ht="12.75">
      <c r="A2459" s="23"/>
    </row>
    <row r="2460" ht="12.75">
      <c r="A2460" s="23"/>
    </row>
    <row r="2461" ht="12.75">
      <c r="A2461" s="23"/>
    </row>
    <row r="2462" ht="12.75">
      <c r="A2462" s="23"/>
    </row>
    <row r="2463" ht="12.75">
      <c r="A2463" s="23"/>
    </row>
    <row r="2464" ht="12.75">
      <c r="A2464" s="23"/>
    </row>
    <row r="2465" ht="12.75">
      <c r="A2465" s="23"/>
    </row>
    <row r="2466" ht="12.75">
      <c r="A2466" s="23"/>
    </row>
    <row r="2467" ht="12.75">
      <c r="A2467" s="23"/>
    </row>
    <row r="2468" ht="12.75">
      <c r="A2468" s="23"/>
    </row>
    <row r="2469" ht="12.75">
      <c r="A2469" s="23"/>
    </row>
    <row r="2470" ht="12.75">
      <c r="A2470" s="23"/>
    </row>
    <row r="2471" ht="12.75">
      <c r="A2471" s="23"/>
    </row>
    <row r="2472" ht="12.75">
      <c r="A2472" s="23"/>
    </row>
    <row r="2473" ht="12.75">
      <c r="A2473" s="23"/>
    </row>
    <row r="2474" ht="12.75">
      <c r="A2474" s="23"/>
    </row>
    <row r="2475" ht="12.75">
      <c r="A2475" s="23"/>
    </row>
    <row r="2476" ht="12.75">
      <c r="A2476" s="23"/>
    </row>
    <row r="2477" ht="12.75">
      <c r="A2477" s="23"/>
    </row>
    <row r="2478" ht="12.75">
      <c r="A2478" s="23"/>
    </row>
    <row r="2479" ht="12.75">
      <c r="A2479" s="23"/>
    </row>
    <row r="2480" ht="12.75">
      <c r="A2480" s="23"/>
    </row>
    <row r="2481" ht="12.75">
      <c r="A2481" s="23"/>
    </row>
    <row r="2482" ht="12.75">
      <c r="A2482" s="23"/>
    </row>
    <row r="2483" ht="12.75">
      <c r="A2483" s="23"/>
    </row>
    <row r="2484" ht="12.75">
      <c r="A2484" s="23"/>
    </row>
    <row r="2485" ht="12.75">
      <c r="A2485" s="23"/>
    </row>
    <row r="2486" ht="12.75">
      <c r="A2486" s="23"/>
    </row>
    <row r="2487" ht="12.75">
      <c r="A2487" s="23"/>
    </row>
    <row r="2488" ht="12.75">
      <c r="A2488" s="23"/>
    </row>
    <row r="2489" ht="12.75">
      <c r="A2489" s="23"/>
    </row>
    <row r="2490" ht="12.75">
      <c r="A2490" s="23"/>
    </row>
    <row r="2491" ht="12.75">
      <c r="A2491" s="23"/>
    </row>
    <row r="2492" ht="12.75">
      <c r="A2492" s="23"/>
    </row>
    <row r="2493" ht="12.75">
      <c r="A2493" s="23"/>
    </row>
    <row r="2494" ht="12.75">
      <c r="A2494" s="23"/>
    </row>
    <row r="2495" ht="12.75">
      <c r="A2495" s="23"/>
    </row>
    <row r="2496" ht="12.75">
      <c r="A2496" s="23"/>
    </row>
    <row r="2497" ht="12.75">
      <c r="A2497" s="23"/>
    </row>
    <row r="2498" ht="12.75">
      <c r="A2498" s="23"/>
    </row>
    <row r="2499" ht="12.75">
      <c r="A2499" s="23"/>
    </row>
    <row r="2500" ht="12.75">
      <c r="A2500" s="23"/>
    </row>
    <row r="2501" ht="12.75">
      <c r="A2501" s="23"/>
    </row>
    <row r="2502" ht="12.75">
      <c r="A2502" s="23"/>
    </row>
    <row r="2503" ht="12.75">
      <c r="A2503" s="23"/>
    </row>
    <row r="2504" ht="12.75">
      <c r="A2504" s="23"/>
    </row>
    <row r="2505" ht="12.75">
      <c r="A2505" s="23"/>
    </row>
    <row r="2506" ht="12.75">
      <c r="A2506" s="23"/>
    </row>
    <row r="2507" ht="12.75">
      <c r="A2507" s="23"/>
    </row>
    <row r="2508" ht="12.75">
      <c r="A2508" s="23"/>
    </row>
    <row r="2509" ht="12.75">
      <c r="A2509" s="23"/>
    </row>
    <row r="2510" ht="12.75">
      <c r="A2510" s="23"/>
    </row>
    <row r="2511" ht="12.75">
      <c r="A2511" s="23"/>
    </row>
    <row r="2512" ht="12.75">
      <c r="A2512" s="23"/>
    </row>
    <row r="2513" ht="12.75">
      <c r="A2513" s="23"/>
    </row>
    <row r="2514" ht="12.75">
      <c r="A2514" s="23"/>
    </row>
    <row r="2515" ht="12.75">
      <c r="A2515" s="23"/>
    </row>
    <row r="2516" ht="12.75">
      <c r="A2516" s="23"/>
    </row>
    <row r="2517" ht="12.75">
      <c r="A2517" s="23"/>
    </row>
    <row r="2518" ht="12.75">
      <c r="A2518" s="23"/>
    </row>
    <row r="2519" ht="12.75">
      <c r="A2519" s="23"/>
    </row>
    <row r="2520" ht="12.75">
      <c r="A2520" s="23"/>
    </row>
    <row r="2521" ht="12.75">
      <c r="A2521" s="23"/>
    </row>
    <row r="2522" ht="12.75">
      <c r="A2522" s="23"/>
    </row>
    <row r="2523" ht="12.75">
      <c r="A2523" s="23"/>
    </row>
    <row r="2524" ht="12.75">
      <c r="A2524" s="23"/>
    </row>
    <row r="2525" ht="12.75">
      <c r="A2525" s="23"/>
    </row>
    <row r="2526" ht="12.75">
      <c r="A2526" s="23"/>
    </row>
    <row r="2527" ht="12.75">
      <c r="A2527" s="23"/>
    </row>
    <row r="2528" ht="12.75">
      <c r="A2528" s="23"/>
    </row>
    <row r="2529" ht="12.75">
      <c r="A2529" s="23"/>
    </row>
    <row r="2530" ht="12.75">
      <c r="A2530" s="23"/>
    </row>
    <row r="2531" ht="12.75">
      <c r="A2531" s="23"/>
    </row>
    <row r="2532" ht="12.75">
      <c r="A2532" s="23"/>
    </row>
    <row r="2533" ht="12.75">
      <c r="A2533" s="23"/>
    </row>
    <row r="2534" ht="12.75">
      <c r="A2534" s="23"/>
    </row>
    <row r="2535" ht="12.75">
      <c r="A2535" s="23"/>
    </row>
    <row r="2536" ht="12.75">
      <c r="A2536" s="23"/>
    </row>
    <row r="2537" ht="12.75">
      <c r="A2537" s="23"/>
    </row>
    <row r="2538" ht="12.75">
      <c r="A2538" s="23"/>
    </row>
    <row r="2539" ht="12.75">
      <c r="A2539" s="23"/>
    </row>
    <row r="2540" ht="12.75">
      <c r="A2540" s="23"/>
    </row>
    <row r="2541" ht="12.75">
      <c r="A2541" s="23"/>
    </row>
    <row r="2542" ht="12.75">
      <c r="A2542" s="23"/>
    </row>
    <row r="2543" ht="12.75">
      <c r="A2543" s="23"/>
    </row>
    <row r="2544" ht="12.75">
      <c r="A2544" s="23"/>
    </row>
    <row r="2545" ht="12.75">
      <c r="A2545" s="23"/>
    </row>
    <row r="2546" ht="12.75">
      <c r="A2546" s="23"/>
    </row>
    <row r="2547" ht="12.75">
      <c r="A2547" s="23"/>
    </row>
    <row r="2548" ht="12.75">
      <c r="A2548" s="23"/>
    </row>
    <row r="2549" ht="12.75">
      <c r="A2549" s="23"/>
    </row>
    <row r="2550" ht="12.75">
      <c r="A2550" s="23"/>
    </row>
    <row r="2551" ht="12.75">
      <c r="A2551" s="23"/>
    </row>
    <row r="2552" ht="12.75">
      <c r="A2552" s="23"/>
    </row>
    <row r="2553" ht="12.75">
      <c r="A2553" s="23"/>
    </row>
    <row r="2554" ht="12.75">
      <c r="A2554" s="23"/>
    </row>
    <row r="2555" ht="12.75">
      <c r="A2555" s="23"/>
    </row>
    <row r="2556" ht="12.75">
      <c r="A2556" s="23"/>
    </row>
    <row r="2557" ht="12.75">
      <c r="A2557" s="23"/>
    </row>
    <row r="2558" ht="12.75">
      <c r="A2558" s="23"/>
    </row>
    <row r="2559" ht="12.75">
      <c r="A2559" s="23"/>
    </row>
    <row r="2560" ht="12.75">
      <c r="A2560" s="23"/>
    </row>
    <row r="2561" ht="12.75">
      <c r="A2561" s="23"/>
    </row>
    <row r="2562" ht="12.75">
      <c r="A2562" s="23"/>
    </row>
    <row r="2563" ht="12.75">
      <c r="A2563" s="23"/>
    </row>
    <row r="2564" ht="12.75">
      <c r="A2564" s="23"/>
    </row>
    <row r="2565" ht="12.75">
      <c r="A2565" s="23"/>
    </row>
    <row r="2566" ht="12.75">
      <c r="A2566" s="23"/>
    </row>
    <row r="2567" ht="12.75">
      <c r="A2567" s="23"/>
    </row>
    <row r="2568" ht="12.75">
      <c r="A2568" s="23"/>
    </row>
    <row r="2569" ht="12.75">
      <c r="A2569" s="23"/>
    </row>
    <row r="2570" ht="12.75">
      <c r="A2570" s="23"/>
    </row>
    <row r="2571" ht="12.75">
      <c r="A2571" s="23"/>
    </row>
    <row r="2572" ht="12.75">
      <c r="A2572" s="23"/>
    </row>
    <row r="2573" ht="12.75">
      <c r="A2573" s="23"/>
    </row>
    <row r="2574" ht="12.75">
      <c r="A2574" s="23"/>
    </row>
    <row r="2575" ht="12.75">
      <c r="A2575" s="23"/>
    </row>
    <row r="2576" ht="12.75">
      <c r="A2576" s="23"/>
    </row>
    <row r="2577" ht="12.75">
      <c r="A2577" s="23"/>
    </row>
    <row r="2578" ht="12.75">
      <c r="A2578" s="23"/>
    </row>
    <row r="2579" ht="12.75">
      <c r="A2579" s="23"/>
    </row>
    <row r="2580" ht="12.75">
      <c r="A2580" s="23"/>
    </row>
    <row r="2581" ht="12.75">
      <c r="A2581" s="23"/>
    </row>
    <row r="2582" ht="12.75">
      <c r="A2582" s="23"/>
    </row>
    <row r="2583" ht="12.75">
      <c r="A2583" s="23"/>
    </row>
    <row r="2584" ht="12.75">
      <c r="A2584" s="23"/>
    </row>
    <row r="2585" ht="12.75">
      <c r="A2585" s="23"/>
    </row>
    <row r="2586" ht="12.75">
      <c r="A2586" s="23"/>
    </row>
    <row r="2587" ht="12.75">
      <c r="A2587" s="23"/>
    </row>
    <row r="2588" ht="12.75">
      <c r="A2588" s="23"/>
    </row>
    <row r="2589" ht="12.75">
      <c r="A2589" s="23"/>
    </row>
    <row r="2590" ht="12.75">
      <c r="A2590" s="23"/>
    </row>
    <row r="2591" ht="12.75">
      <c r="A2591" s="23"/>
    </row>
    <row r="2592" ht="12.75">
      <c r="A2592" s="23"/>
    </row>
    <row r="2593" ht="12.75">
      <c r="A2593" s="23"/>
    </row>
    <row r="2594" ht="12.75">
      <c r="A2594" s="23"/>
    </row>
    <row r="2595" ht="12.75">
      <c r="A2595" s="23"/>
    </row>
    <row r="2596" ht="12.75">
      <c r="A2596" s="23"/>
    </row>
    <row r="2597" ht="12.75">
      <c r="A2597" s="23"/>
    </row>
    <row r="2598" ht="12.75">
      <c r="A2598" s="23"/>
    </row>
    <row r="2599" ht="12.75">
      <c r="A2599" s="23"/>
    </row>
    <row r="2600" ht="12.75">
      <c r="A2600" s="23"/>
    </row>
    <row r="2601" ht="12.75">
      <c r="A2601" s="23"/>
    </row>
    <row r="2602" ht="12.75">
      <c r="A2602" s="23"/>
    </row>
    <row r="2603" ht="12.75">
      <c r="A2603" s="23"/>
    </row>
    <row r="2604" ht="12.75">
      <c r="A2604" s="23"/>
    </row>
    <row r="2605" ht="12.75">
      <c r="A2605" s="23"/>
    </row>
    <row r="2606" ht="12.75">
      <c r="A2606" s="23"/>
    </row>
    <row r="2607" ht="12.75">
      <c r="A2607" s="23"/>
    </row>
    <row r="2608" ht="12.75">
      <c r="A2608" s="23"/>
    </row>
    <row r="2609" ht="12.75">
      <c r="A2609" s="23"/>
    </row>
    <row r="2610" ht="12.75">
      <c r="A2610" s="23"/>
    </row>
    <row r="2611" ht="12.75">
      <c r="A2611" s="23"/>
    </row>
    <row r="2612" ht="12.75">
      <c r="A2612" s="23"/>
    </row>
    <row r="2613" ht="12.75">
      <c r="A2613" s="23"/>
    </row>
    <row r="2614" ht="12.75">
      <c r="A2614" s="23"/>
    </row>
    <row r="2615" ht="12.75">
      <c r="A2615" s="23"/>
    </row>
    <row r="2616" ht="12.75">
      <c r="A2616" s="23"/>
    </row>
    <row r="2617" ht="12.75">
      <c r="A2617" s="23"/>
    </row>
    <row r="2618" ht="12.75">
      <c r="A2618" s="23"/>
    </row>
    <row r="2619" ht="12.75">
      <c r="A2619" s="23"/>
    </row>
    <row r="2620" ht="12.75">
      <c r="A2620" s="23"/>
    </row>
    <row r="2621" ht="12.75">
      <c r="A2621" s="23"/>
    </row>
    <row r="2622" ht="12.75">
      <c r="A2622" s="23"/>
    </row>
    <row r="2623" ht="12.75">
      <c r="A2623" s="23"/>
    </row>
    <row r="2624" ht="12.75">
      <c r="A2624" s="23"/>
    </row>
    <row r="2625" ht="12.75">
      <c r="A2625" s="23"/>
    </row>
    <row r="2626" ht="12.75">
      <c r="A2626" s="23"/>
    </row>
    <row r="2627" ht="12.75">
      <c r="A2627" s="23"/>
    </row>
    <row r="2628" ht="12.75">
      <c r="A2628" s="23"/>
    </row>
    <row r="2629" ht="12.75">
      <c r="A2629" s="23"/>
    </row>
    <row r="2630" ht="12.75">
      <c r="A2630" s="23"/>
    </row>
    <row r="2631" ht="12.75">
      <c r="A2631" s="23"/>
    </row>
    <row r="2632" ht="12.75">
      <c r="A2632" s="23"/>
    </row>
    <row r="2633" ht="12.75">
      <c r="A2633" s="23"/>
    </row>
    <row r="2634" ht="12.75">
      <c r="A2634" s="23"/>
    </row>
    <row r="2635" ht="12.75">
      <c r="A2635" s="23"/>
    </row>
    <row r="2636" ht="12.75">
      <c r="A2636" s="23"/>
    </row>
    <row r="2637" ht="12.75">
      <c r="A2637" s="23"/>
    </row>
    <row r="2638" ht="12.75">
      <c r="A2638" s="23"/>
    </row>
    <row r="2639" ht="12.75">
      <c r="A2639" s="23"/>
    </row>
    <row r="2640" ht="12.75">
      <c r="A2640" s="23"/>
    </row>
    <row r="2641" ht="12.75">
      <c r="A2641" s="23"/>
    </row>
    <row r="2642" ht="12.75">
      <c r="A2642" s="23"/>
    </row>
    <row r="2643" ht="12.75">
      <c r="A2643" s="23"/>
    </row>
    <row r="2644" ht="12.75">
      <c r="A2644" s="23"/>
    </row>
    <row r="2645" ht="12.75">
      <c r="A2645" s="23"/>
    </row>
    <row r="2646" ht="12.75">
      <c r="A2646" s="23"/>
    </row>
    <row r="2647" ht="12.75">
      <c r="A2647" s="23"/>
    </row>
    <row r="2648" ht="12.75">
      <c r="A2648" s="23"/>
    </row>
    <row r="2649" ht="12.75">
      <c r="A2649" s="23"/>
    </row>
    <row r="2650" ht="12.75">
      <c r="A2650" s="23"/>
    </row>
    <row r="2651" ht="12.75">
      <c r="A2651" s="23"/>
    </row>
    <row r="2652" ht="12.75">
      <c r="A2652" s="23"/>
    </row>
    <row r="2653" ht="12.75">
      <c r="A2653" s="23"/>
    </row>
    <row r="2654" ht="12.75">
      <c r="A2654" s="23"/>
    </row>
    <row r="2655" ht="12.75">
      <c r="A2655" s="23"/>
    </row>
    <row r="2656" ht="12.75">
      <c r="A2656" s="23"/>
    </row>
    <row r="2657" ht="12.75">
      <c r="A2657" s="23"/>
    </row>
    <row r="2658" ht="12.75">
      <c r="A2658" s="23"/>
    </row>
    <row r="2659" ht="12.75">
      <c r="A2659" s="23"/>
    </row>
    <row r="2660" ht="12.75">
      <c r="A2660" s="23"/>
    </row>
    <row r="2661" ht="12.75">
      <c r="A2661" s="23"/>
    </row>
    <row r="2662" ht="12.75">
      <c r="A2662" s="23"/>
    </row>
    <row r="2663" ht="12.75">
      <c r="A2663" s="23"/>
    </row>
    <row r="2664" ht="12.75">
      <c r="A2664" s="23"/>
    </row>
    <row r="2665" ht="12.75">
      <c r="A2665" s="23"/>
    </row>
    <row r="2666" ht="12.75">
      <c r="A2666" s="23"/>
    </row>
    <row r="2667" ht="12.75">
      <c r="A2667" s="23"/>
    </row>
    <row r="2668" ht="12.75">
      <c r="A2668" s="23"/>
    </row>
    <row r="2669" ht="12.75">
      <c r="A2669" s="23"/>
    </row>
    <row r="2670" ht="12.75">
      <c r="A2670" s="23"/>
    </row>
    <row r="2671" ht="12.75">
      <c r="A2671" s="23"/>
    </row>
    <row r="2672" ht="12.75">
      <c r="A2672" s="23"/>
    </row>
    <row r="2673" ht="12.75">
      <c r="A2673" s="23"/>
    </row>
    <row r="2674" ht="12.75">
      <c r="A2674" s="23"/>
    </row>
    <row r="2675" ht="12.75">
      <c r="A2675" s="23"/>
    </row>
    <row r="2676" ht="12.75">
      <c r="A2676" s="23"/>
    </row>
    <row r="2677" ht="12.75">
      <c r="A2677" s="23"/>
    </row>
    <row r="2678" ht="12.75">
      <c r="A2678" s="23"/>
    </row>
    <row r="2679" ht="12.75">
      <c r="A2679" s="23"/>
    </row>
    <row r="2680" ht="12.75">
      <c r="A2680" s="23"/>
    </row>
    <row r="2681" ht="12.75">
      <c r="A2681" s="23"/>
    </row>
    <row r="2682" ht="12.75">
      <c r="A2682" s="23"/>
    </row>
    <row r="2683" ht="12.75">
      <c r="A2683" s="23"/>
    </row>
    <row r="2684" ht="12.75">
      <c r="A2684" s="23"/>
    </row>
    <row r="2685" ht="12.75">
      <c r="A2685" s="23"/>
    </row>
    <row r="2686" ht="12.75">
      <c r="A2686" s="23"/>
    </row>
    <row r="2687" ht="12.75">
      <c r="A2687" s="23"/>
    </row>
    <row r="2688" ht="12.75">
      <c r="A2688" s="23"/>
    </row>
    <row r="2689" ht="12.75">
      <c r="A2689" s="23"/>
    </row>
    <row r="2690" ht="12.75">
      <c r="A2690" s="23"/>
    </row>
    <row r="2691" ht="12.75">
      <c r="A2691" s="23"/>
    </row>
    <row r="2692" ht="12.75">
      <c r="A2692" s="23"/>
    </row>
    <row r="2693" ht="12.75">
      <c r="A2693" s="23"/>
    </row>
    <row r="2694" ht="12.75">
      <c r="A2694" s="23"/>
    </row>
    <row r="2695" ht="12.75">
      <c r="A2695" s="23"/>
    </row>
    <row r="2696" ht="12.75">
      <c r="A2696" s="23"/>
    </row>
    <row r="2697" ht="12.75">
      <c r="A2697" s="23"/>
    </row>
    <row r="2698" ht="12.75">
      <c r="A2698" s="23"/>
    </row>
    <row r="2699" ht="12.75">
      <c r="A2699" s="23"/>
    </row>
    <row r="2700" ht="12.75">
      <c r="A2700" s="23"/>
    </row>
    <row r="2701" ht="12.75">
      <c r="A2701" s="23"/>
    </row>
    <row r="2702" ht="12.75">
      <c r="A2702" s="23"/>
    </row>
    <row r="2703" ht="12.75">
      <c r="A2703" s="23"/>
    </row>
    <row r="2704" ht="12.75">
      <c r="A2704" s="23"/>
    </row>
    <row r="2705" ht="12.75">
      <c r="A2705" s="23"/>
    </row>
    <row r="2706" ht="12.75">
      <c r="A2706" s="23"/>
    </row>
    <row r="2707" ht="12.75">
      <c r="A2707" s="23"/>
    </row>
    <row r="2708" ht="12.75">
      <c r="A2708" s="23"/>
    </row>
    <row r="2709" ht="12.75">
      <c r="A2709" s="23"/>
    </row>
    <row r="2710" ht="12.75">
      <c r="A2710" s="23"/>
    </row>
    <row r="2711" ht="12.75">
      <c r="A2711" s="23"/>
    </row>
    <row r="2712" ht="12.75">
      <c r="A2712" s="23"/>
    </row>
    <row r="2713" ht="12.75">
      <c r="A2713" s="23"/>
    </row>
    <row r="2714" ht="12.75">
      <c r="A2714" s="23"/>
    </row>
    <row r="2715" ht="12.75">
      <c r="A2715" s="23"/>
    </row>
    <row r="2716" ht="12.75">
      <c r="A2716" s="23"/>
    </row>
    <row r="2717" ht="12.75">
      <c r="A2717" s="23"/>
    </row>
    <row r="2718" ht="12.75">
      <c r="A2718" s="23"/>
    </row>
    <row r="2719" ht="12.75">
      <c r="A2719" s="23"/>
    </row>
    <row r="2720" ht="12.75">
      <c r="A2720" s="23"/>
    </row>
    <row r="2721" ht="12.75">
      <c r="A2721" s="23"/>
    </row>
    <row r="2722" ht="12.75">
      <c r="A2722" s="23"/>
    </row>
    <row r="2723" ht="12.75">
      <c r="A2723" s="23"/>
    </row>
    <row r="2724" ht="12.75">
      <c r="A2724" s="23"/>
    </row>
    <row r="2725" ht="12.75">
      <c r="A2725" s="23"/>
    </row>
    <row r="2726" ht="12.75">
      <c r="A2726" s="23"/>
    </row>
    <row r="2727" ht="12.75">
      <c r="A2727" s="23"/>
    </row>
    <row r="2728" ht="12.75">
      <c r="A2728" s="23"/>
    </row>
    <row r="2729" ht="12.75">
      <c r="A2729" s="23"/>
    </row>
    <row r="2730" ht="12.75">
      <c r="A2730" s="23"/>
    </row>
    <row r="2731" ht="12.75">
      <c r="A2731" s="23"/>
    </row>
    <row r="2732" ht="12.75">
      <c r="A2732" s="23"/>
    </row>
    <row r="2733" ht="12.75">
      <c r="A2733" s="23"/>
    </row>
    <row r="2734" ht="12.75">
      <c r="A2734" s="23"/>
    </row>
    <row r="2735" ht="12.75">
      <c r="A2735" s="23"/>
    </row>
    <row r="2736" ht="12.75">
      <c r="A2736" s="23"/>
    </row>
    <row r="2737" ht="12.75">
      <c r="A2737" s="23"/>
    </row>
    <row r="2738" ht="12.75">
      <c r="A2738" s="23"/>
    </row>
    <row r="2739" ht="12.75">
      <c r="A2739" s="23"/>
    </row>
    <row r="2740" ht="12.75">
      <c r="A2740" s="23"/>
    </row>
    <row r="2741" ht="12.75">
      <c r="A2741" s="23"/>
    </row>
    <row r="2742" ht="12.75">
      <c r="A2742" s="23"/>
    </row>
    <row r="2743" ht="12.75">
      <c r="A2743" s="23"/>
    </row>
    <row r="2744" ht="12.75">
      <c r="A2744" s="23"/>
    </row>
    <row r="2745" ht="12.75">
      <c r="A2745" s="23"/>
    </row>
    <row r="2746" ht="12.75">
      <c r="A2746" s="23"/>
    </row>
    <row r="2747" ht="12.75">
      <c r="A2747" s="23"/>
    </row>
    <row r="2748" ht="12.75">
      <c r="A2748" s="23"/>
    </row>
    <row r="2749" ht="12.75">
      <c r="A2749" s="23"/>
    </row>
    <row r="2750" ht="12.75">
      <c r="A2750" s="23"/>
    </row>
    <row r="2751" ht="12.75">
      <c r="A2751" s="23"/>
    </row>
    <row r="2752" ht="12.75">
      <c r="A2752" s="23"/>
    </row>
    <row r="2753" ht="12.75">
      <c r="A2753" s="23"/>
    </row>
    <row r="2754" ht="12.75">
      <c r="A2754" s="23"/>
    </row>
    <row r="2755" ht="12.75">
      <c r="A2755" s="23"/>
    </row>
    <row r="2756" ht="12.75">
      <c r="A2756" s="23"/>
    </row>
    <row r="2757" ht="12.75">
      <c r="A2757" s="23"/>
    </row>
    <row r="2758" ht="12.75">
      <c r="A2758" s="23"/>
    </row>
    <row r="2759" ht="12.75">
      <c r="A2759" s="23"/>
    </row>
    <row r="2760" ht="12.75">
      <c r="A2760" s="23"/>
    </row>
    <row r="2761" ht="12.75">
      <c r="A2761" s="23"/>
    </row>
    <row r="2762" ht="12.75">
      <c r="A2762" s="23"/>
    </row>
    <row r="2763" ht="12.75">
      <c r="A2763" s="23"/>
    </row>
    <row r="2764" ht="12.75">
      <c r="A2764" s="23"/>
    </row>
    <row r="2765" ht="12.75">
      <c r="A2765" s="23"/>
    </row>
    <row r="2766" ht="12.75">
      <c r="A2766" s="23"/>
    </row>
    <row r="2767" ht="12.75">
      <c r="A2767" s="23"/>
    </row>
    <row r="2768" ht="12.75">
      <c r="A2768" s="23"/>
    </row>
    <row r="2769" ht="12.75">
      <c r="A2769" s="23"/>
    </row>
    <row r="2770" ht="12.75">
      <c r="A2770" s="23"/>
    </row>
    <row r="2771" ht="12.75">
      <c r="A2771" s="23"/>
    </row>
    <row r="2772" ht="12.75">
      <c r="A2772" s="23"/>
    </row>
    <row r="2773" ht="12.75">
      <c r="A2773" s="23"/>
    </row>
    <row r="2774" ht="12.75">
      <c r="A2774" s="23"/>
    </row>
    <row r="2775" ht="12.75">
      <c r="A2775" s="23"/>
    </row>
    <row r="2776" ht="12.75">
      <c r="A2776" s="23"/>
    </row>
    <row r="2777" ht="12.75">
      <c r="A2777" s="23"/>
    </row>
    <row r="2778" ht="12.75">
      <c r="A2778" s="23"/>
    </row>
    <row r="2779" ht="12.75">
      <c r="A2779" s="23"/>
    </row>
  </sheetData>
  <sheetProtection password="BEED" sheet="1" objects="1" scenarios="1" formatCells="0" formatColumns="0" formatRows="0" insertColumns="0" insertRows="0" selectLockedCells="1"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55" sqref="C5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C41" sqref="C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M2:BZ30"/>
  <sheetViews>
    <sheetView zoomScalePageLayoutView="0" workbookViewId="0" topLeftCell="A1">
      <selection activeCell="CF10" sqref="A5:CF10"/>
    </sheetView>
  </sheetViews>
  <sheetFormatPr defaultColWidth="9.140625" defaultRowHeight="12.75" customHeight="1"/>
  <cols>
    <col min="1" max="63" width="9.140625" style="1" customWidth="1"/>
    <col min="64" max="65" width="0" style="1" hidden="1" customWidth="1"/>
    <col min="66" max="66" width="34.00390625" style="1" hidden="1" customWidth="1"/>
    <col min="67" max="67" width="14.140625" style="2" hidden="1" customWidth="1"/>
    <col min="68" max="68" width="9.140625" style="1" hidden="1" customWidth="1"/>
    <col min="69" max="69" width="30.00390625" style="1" hidden="1" customWidth="1"/>
    <col min="70" max="70" width="19.28125" style="1" hidden="1" customWidth="1"/>
    <col min="71" max="71" width="9.140625" style="1" hidden="1" customWidth="1"/>
    <col min="72" max="72" width="16.140625" style="1" hidden="1" customWidth="1"/>
    <col min="73" max="73" width="9.140625" style="1" hidden="1" customWidth="1"/>
    <col min="74" max="74" width="13.57421875" style="1" hidden="1" customWidth="1"/>
    <col min="75" max="80" width="9.140625" style="1" hidden="1" customWidth="1"/>
    <col min="81" max="16384" width="9.140625" style="1" customWidth="1"/>
  </cols>
  <sheetData>
    <row r="1" ht="12.75" customHeight="1" thickBot="1"/>
    <row r="2" spans="66:78" ht="12.75" customHeight="1" thickBot="1">
      <c r="BN2" s="3" t="s">
        <v>0</v>
      </c>
      <c r="BO2" s="4">
        <f>Main!C4</f>
        <v>77</v>
      </c>
      <c r="BQ2" s="8" t="s">
        <v>4</v>
      </c>
      <c r="BR2" s="5" t="s">
        <v>19</v>
      </c>
      <c r="BT2" s="5" t="s">
        <v>20</v>
      </c>
      <c r="BV2" s="5" t="s">
        <v>21</v>
      </c>
      <c r="BX2" s="5" t="s">
        <v>22</v>
      </c>
      <c r="BZ2" s="5" t="s">
        <v>23</v>
      </c>
    </row>
    <row r="3" spans="66:68" ht="12.75" customHeight="1">
      <c r="BN3" s="3"/>
      <c r="BO3" s="6">
        <f>BO2*2.205</f>
        <v>169.785</v>
      </c>
      <c r="BP3" s="7" t="s">
        <v>10</v>
      </c>
    </row>
    <row r="4" spans="66:78" ht="12.75" customHeight="1">
      <c r="BN4" s="8" t="s">
        <v>2</v>
      </c>
      <c r="BO4" s="2">
        <f>BO2*(BO14/100)</f>
        <v>34.65</v>
      </c>
      <c r="BQ4" s="8" t="s">
        <v>6</v>
      </c>
      <c r="BR4" s="9">
        <f>(427.2*BO12^-1.6741)*BO4</f>
        <v>67.61500966520792</v>
      </c>
      <c r="BS4" s="10"/>
      <c r="BT4" s="9">
        <f>(427.2*(BO12-2)^-1.6741)*BO4</f>
        <v>77.74382653244447</v>
      </c>
      <c r="BU4" s="10"/>
      <c r="BV4" s="9">
        <f>338.6*$BO$4/(BO12^1.5785)-7.1685</f>
        <v>65.73391060708795</v>
      </c>
      <c r="BW4" s="10"/>
      <c r="BX4" s="9">
        <f>(500*(BO12-3)^-1.741)*BO4</f>
        <v>79.71046744643289</v>
      </c>
      <c r="BZ4" s="9">
        <f aca="true" t="shared" si="0" ref="BZ4:BZ11">(BR4+BT4+BV4+BX4)/4</f>
        <v>72.70080356279331</v>
      </c>
    </row>
    <row r="5" spans="66:78" ht="12.75" customHeight="1">
      <c r="BN5" s="8"/>
      <c r="BQ5" s="8" t="s">
        <v>7</v>
      </c>
      <c r="BR5" s="10">
        <f>BR4/14.5</f>
        <v>4.663104114841926</v>
      </c>
      <c r="BS5" s="10"/>
      <c r="BT5" s="10">
        <f>BT4/14.5</f>
        <v>5.361643209134102</v>
      </c>
      <c r="BU5" s="10"/>
      <c r="BV5" s="10">
        <f>BV4/14.5</f>
        <v>4.533373145316411</v>
      </c>
      <c r="BW5" s="10"/>
      <c r="BX5" s="10">
        <f>BX4/14.5</f>
        <v>5.497273616995371</v>
      </c>
      <c r="BZ5" s="10">
        <f t="shared" si="0"/>
        <v>5.013848521571952</v>
      </c>
    </row>
    <row r="6" spans="66:78" ht="12.75" customHeight="1">
      <c r="BN6" s="8"/>
      <c r="BQ6" s="8"/>
      <c r="BR6" s="10"/>
      <c r="BS6" s="10"/>
      <c r="BT6" s="10"/>
      <c r="BU6" s="10"/>
      <c r="BV6" s="10"/>
      <c r="BW6" s="10"/>
      <c r="BX6" s="10"/>
      <c r="BZ6" s="10"/>
    </row>
    <row r="7" spans="66:78" ht="12.75" customHeight="1">
      <c r="BN7" s="8" t="s">
        <v>3</v>
      </c>
      <c r="BO7" s="2">
        <f>BO2*((100-BO14)/100)</f>
        <v>42.35</v>
      </c>
      <c r="BQ7" s="8" t="s">
        <v>5</v>
      </c>
      <c r="BR7" s="9">
        <f>(427.2*BO12^-1.6741)*BO7</f>
        <v>82.64056736858745</v>
      </c>
      <c r="BS7" s="10"/>
      <c r="BT7" s="9">
        <f>(427.2*(BO12-2)^-1.6741)*BO7</f>
        <v>95.02023242854325</v>
      </c>
      <c r="BU7" s="10"/>
      <c r="BV7" s="9">
        <f>338.6*$BO$7/(BO12^1.5785)-7.1685</f>
        <v>81.93444629755194</v>
      </c>
      <c r="BW7" s="10"/>
      <c r="BX7" s="9">
        <f>(500*(BO12-3)^-1.741)*BO7</f>
        <v>97.4239046567513</v>
      </c>
      <c r="BZ7" s="9">
        <f t="shared" si="0"/>
        <v>89.2547876878585</v>
      </c>
    </row>
    <row r="8" spans="66:78" ht="12.75" customHeight="1">
      <c r="BN8" s="8"/>
      <c r="BQ8" s="8" t="s">
        <v>8</v>
      </c>
      <c r="BR8" s="10">
        <f>BR7/14.5</f>
        <v>5.699349473695687</v>
      </c>
      <c r="BS8" s="10"/>
      <c r="BT8" s="10">
        <f>BT7/14.5</f>
        <v>6.5531194778305695</v>
      </c>
      <c r="BU8" s="10"/>
      <c r="BV8" s="10">
        <f>BV7/14.5</f>
        <v>5.650651468796686</v>
      </c>
      <c r="BW8" s="10"/>
      <c r="BX8" s="10">
        <f>BX7/14.5</f>
        <v>6.718889976327676</v>
      </c>
      <c r="BZ8" s="10">
        <f t="shared" si="0"/>
        <v>6.155502599162655</v>
      </c>
    </row>
    <row r="9" spans="65:78" ht="21.75" customHeight="1">
      <c r="BM9" s="29" t="s">
        <v>24</v>
      </c>
      <c r="BN9" s="8"/>
      <c r="BP9" s="24" t="s">
        <v>15</v>
      </c>
      <c r="BQ9" s="8"/>
      <c r="BR9" s="10"/>
      <c r="BS9" s="10"/>
      <c r="BT9" s="10"/>
      <c r="BU9" s="10"/>
      <c r="BV9" s="10"/>
      <c r="BW9" s="10"/>
      <c r="BX9" s="10"/>
      <c r="BZ9" s="10"/>
    </row>
    <row r="10" spans="66:78" ht="12.75" customHeight="1">
      <c r="BN10" s="3"/>
      <c r="BQ10" s="8" t="s">
        <v>9</v>
      </c>
      <c r="BR10" s="9">
        <f>(BR7+BR4)/2</f>
        <v>75.12778851689768</v>
      </c>
      <c r="BS10" s="10"/>
      <c r="BT10" s="9">
        <f>(BT7+BT4)/2</f>
        <v>86.38202948049386</v>
      </c>
      <c r="BU10" s="10"/>
      <c r="BV10" s="9">
        <f>(BV7+BV4)/2</f>
        <v>73.83417845231995</v>
      </c>
      <c r="BW10" s="10"/>
      <c r="BX10" s="9">
        <f>(BX7+BX4)/2</f>
        <v>88.5671860515921</v>
      </c>
      <c r="BZ10" s="9">
        <f t="shared" si="0"/>
        <v>80.9777956253259</v>
      </c>
    </row>
    <row r="11" spans="66:78" ht="12.75" customHeight="1">
      <c r="BN11" s="3"/>
      <c r="BR11" s="10">
        <f>BR10/14.5</f>
        <v>5.181226794268806</v>
      </c>
      <c r="BS11" s="10"/>
      <c r="BT11" s="10">
        <f>BT10/14.5</f>
        <v>5.957381343482335</v>
      </c>
      <c r="BU11" s="10"/>
      <c r="BV11" s="10">
        <f>BV10/14.5</f>
        <v>5.092012307056548</v>
      </c>
      <c r="BW11" s="10"/>
      <c r="BX11" s="10">
        <f>BX10/14.5</f>
        <v>6.108081796661525</v>
      </c>
      <c r="BZ11" s="10">
        <f t="shared" si="0"/>
        <v>5.5846755603673035</v>
      </c>
    </row>
    <row r="12" spans="66:67" ht="12.75" customHeight="1">
      <c r="BN12" s="3" t="s">
        <v>1</v>
      </c>
      <c r="BO12" s="25">
        <f>Main!C13</f>
        <v>25</v>
      </c>
    </row>
    <row r="14" spans="66:68" ht="12.75" customHeight="1">
      <c r="BN14" s="26" t="s">
        <v>17</v>
      </c>
      <c r="BO14" s="25">
        <f>Main!C18</f>
        <v>45</v>
      </c>
      <c r="BP14" s="27" t="s">
        <v>18</v>
      </c>
    </row>
    <row r="30" ht="12.75" customHeight="1">
      <c r="BX30" s="28"/>
    </row>
  </sheetData>
  <sheetProtection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2017-02-02T17:30:21Z</dcterms:created>
  <dcterms:modified xsi:type="dcterms:W3CDTF">2017-02-14T07:14:53Z</dcterms:modified>
  <cp:category/>
  <cp:version/>
  <cp:contentType/>
  <cp:contentStatus/>
</cp:coreProperties>
</file>